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_SRV_FILE\Users\335a\For_all\Уточнение бюджета 2018 г\Уточнение июнь\"/>
    </mc:Choice>
  </mc:AlternateContent>
  <bookViews>
    <workbookView xWindow="0" yWindow="0" windowWidth="10455" windowHeight="9345"/>
  </bookViews>
  <sheets>
    <sheet name="Субсидии на 2018 год" sheetId="2" r:id="rId1"/>
  </sheets>
  <definedNames>
    <definedName name="_xlnm.Print_Titles" localSheetId="0">'Субсидии на 2018 год'!$A:$A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H29" i="2" l="1"/>
  <c r="DH32" i="2"/>
  <c r="DE32" i="2"/>
  <c r="DE29" i="2"/>
  <c r="DJ11" i="2" l="1"/>
  <c r="DJ12" i="2"/>
  <c r="DJ13" i="2"/>
  <c r="DJ14" i="2"/>
  <c r="DJ15" i="2"/>
  <c r="DJ16" i="2"/>
  <c r="DJ17" i="2"/>
  <c r="DJ18" i="2"/>
  <c r="DJ19" i="2"/>
  <c r="DJ20" i="2"/>
  <c r="DJ21" i="2"/>
  <c r="DJ22" i="2"/>
  <c r="DJ23" i="2"/>
  <c r="DJ24" i="2"/>
  <c r="DJ25" i="2"/>
  <c r="DJ26" i="2"/>
  <c r="DJ27" i="2"/>
  <c r="DJ28" i="2"/>
  <c r="DJ29" i="2"/>
  <c r="DJ30" i="2"/>
  <c r="DJ31" i="2"/>
  <c r="DJ32" i="2"/>
  <c r="O16" i="2" l="1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11" i="2"/>
  <c r="O12" i="2"/>
  <c r="O13" i="2"/>
  <c r="O14" i="2"/>
  <c r="O15" i="2"/>
  <c r="O10" i="2"/>
  <c r="AK11" i="2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10" i="2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10" i="2"/>
  <c r="AV11" i="2" l="1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U29" i="2"/>
  <c r="AU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10" i="2"/>
  <c r="N29" i="2"/>
  <c r="AU11" i="2"/>
  <c r="AU12" i="2"/>
  <c r="AU13" i="2"/>
  <c r="AU14" i="2"/>
  <c r="AU15" i="2"/>
  <c r="AU16" i="2"/>
  <c r="AU17" i="2"/>
  <c r="AU18" i="2"/>
  <c r="AU19" i="2"/>
  <c r="AU20" i="2"/>
  <c r="AU21" i="2"/>
  <c r="AU22" i="2"/>
  <c r="AU23" i="2"/>
  <c r="AU24" i="2"/>
  <c r="AU25" i="2"/>
  <c r="AU26" i="2"/>
  <c r="AU27" i="2"/>
  <c r="AU28" i="2"/>
  <c r="AU30" i="2"/>
  <c r="AU31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30" i="2"/>
  <c r="N31" i="2"/>
  <c r="N10" i="2"/>
  <c r="GL23" i="2"/>
  <c r="GF10" i="2"/>
  <c r="FW11" i="2"/>
  <c r="FW12" i="2"/>
  <c r="FW13" i="2"/>
  <c r="FW14" i="2"/>
  <c r="FW15" i="2"/>
  <c r="FW16" i="2"/>
  <c r="FW17" i="2"/>
  <c r="FW18" i="2"/>
  <c r="FW19" i="2"/>
  <c r="FW20" i="2"/>
  <c r="FW21" i="2"/>
  <c r="FW22" i="2"/>
  <c r="FW23" i="2"/>
  <c r="FW24" i="2"/>
  <c r="FW25" i="2"/>
  <c r="FW26" i="2"/>
  <c r="FW27" i="2"/>
  <c r="FW28" i="2"/>
  <c r="FW29" i="2"/>
  <c r="FW30" i="2"/>
  <c r="FW31" i="2"/>
  <c r="FW32" i="2"/>
  <c r="FW10" i="2"/>
  <c r="ED10" i="2"/>
  <c r="DI10" i="2"/>
  <c r="CH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10" i="2"/>
  <c r="V26" i="2" l="1"/>
  <c r="M26" i="2"/>
  <c r="M28" i="2"/>
  <c r="EE11" i="2" l="1"/>
  <c r="EE23" i="2"/>
  <c r="EE29" i="2"/>
  <c r="GB11" i="2" l="1"/>
  <c r="GB13" i="2"/>
  <c r="GB14" i="2"/>
  <c r="GB15" i="2"/>
  <c r="GB17" i="2"/>
  <c r="GB18" i="2"/>
  <c r="GB19" i="2"/>
  <c r="GB21" i="2"/>
  <c r="GB22" i="2"/>
  <c r="GB23" i="2"/>
  <c r="GB25" i="2"/>
  <c r="GB26" i="2"/>
  <c r="GB27" i="2"/>
  <c r="GB29" i="2"/>
  <c r="GB30" i="2"/>
  <c r="GB31" i="2"/>
  <c r="GB10" i="2"/>
  <c r="GB12" i="2"/>
  <c r="GB16" i="2"/>
  <c r="GB20" i="2"/>
  <c r="GB24" i="2"/>
  <c r="GB28" i="2"/>
  <c r="GB32" i="2"/>
  <c r="GE11" i="2"/>
  <c r="GE12" i="2"/>
  <c r="GE13" i="2"/>
  <c r="GE14" i="2"/>
  <c r="GE15" i="2"/>
  <c r="GE16" i="2"/>
  <c r="GE17" i="2"/>
  <c r="GE18" i="2"/>
  <c r="GE19" i="2"/>
  <c r="GE20" i="2"/>
  <c r="GE21" i="2"/>
  <c r="GE22" i="2"/>
  <c r="GE23" i="2"/>
  <c r="GE24" i="2"/>
  <c r="GE25" i="2"/>
  <c r="GE26" i="2"/>
  <c r="GE27" i="2"/>
  <c r="GE28" i="2"/>
  <c r="GE29" i="2"/>
  <c r="GE30" i="2"/>
  <c r="GE31" i="2"/>
  <c r="GE32" i="2"/>
  <c r="GE10" i="2"/>
  <c r="R26" i="2" l="1"/>
  <c r="S26" i="2" s="1"/>
  <c r="R29" i="2"/>
  <c r="R30" i="2"/>
  <c r="R31" i="2"/>
  <c r="Q33" i="2"/>
  <c r="GW23" i="2"/>
  <c r="GW24" i="2"/>
  <c r="GW26" i="2"/>
  <c r="GW28" i="2"/>
  <c r="GW29" i="2"/>
  <c r="GW30" i="2"/>
  <c r="GK11" i="2"/>
  <c r="GK12" i="2"/>
  <c r="GK13" i="2"/>
  <c r="GK14" i="2"/>
  <c r="GK15" i="2"/>
  <c r="GK16" i="2"/>
  <c r="GK17" i="2"/>
  <c r="GK18" i="2"/>
  <c r="GK19" i="2"/>
  <c r="GK20" i="2"/>
  <c r="GK21" i="2"/>
  <c r="GK22" i="2"/>
  <c r="GK23" i="2"/>
  <c r="GK24" i="2"/>
  <c r="GK25" i="2"/>
  <c r="GK26" i="2"/>
  <c r="GK27" i="2"/>
  <c r="GK28" i="2"/>
  <c r="GK29" i="2"/>
  <c r="GK30" i="2"/>
  <c r="GK31" i="2"/>
  <c r="GK10" i="2"/>
  <c r="EX11" i="2"/>
  <c r="EX12" i="2"/>
  <c r="EX13" i="2"/>
  <c r="EX14" i="2"/>
  <c r="EX15" i="2"/>
  <c r="EX16" i="2"/>
  <c r="EX17" i="2"/>
  <c r="EX18" i="2"/>
  <c r="EX19" i="2"/>
  <c r="EX20" i="2"/>
  <c r="EX21" i="2"/>
  <c r="EX22" i="2"/>
  <c r="EX23" i="2"/>
  <c r="EX24" i="2"/>
  <c r="EX25" i="2"/>
  <c r="EX26" i="2"/>
  <c r="EX27" i="2"/>
  <c r="EX28" i="2"/>
  <c r="EX29" i="2"/>
  <c r="EX30" i="2"/>
  <c r="EX31" i="2"/>
  <c r="EX10" i="2"/>
  <c r="EL23" i="2"/>
  <c r="EL29" i="2"/>
  <c r="DW11" i="2"/>
  <c r="DW12" i="2"/>
  <c r="DW13" i="2"/>
  <c r="DW14" i="2"/>
  <c r="DW15" i="2"/>
  <c r="DW17" i="2"/>
  <c r="DW18" i="2"/>
  <c r="DW19" i="2"/>
  <c r="DW23" i="2"/>
  <c r="DW25" i="2"/>
  <c r="DW27" i="2"/>
  <c r="DW31" i="2"/>
  <c r="DW10" i="2"/>
  <c r="DL11" i="2"/>
  <c r="DL12" i="2"/>
  <c r="DL13" i="2"/>
  <c r="DL14" i="2"/>
  <c r="DL15" i="2"/>
  <c r="DL16" i="2"/>
  <c r="DL17" i="2"/>
  <c r="DL18" i="2"/>
  <c r="DL19" i="2"/>
  <c r="DN19" i="2" s="1"/>
  <c r="DL20" i="2"/>
  <c r="DL21" i="2"/>
  <c r="DL22" i="2"/>
  <c r="DL23" i="2"/>
  <c r="DL24" i="2"/>
  <c r="DL25" i="2"/>
  <c r="DL26" i="2"/>
  <c r="DL27" i="2"/>
  <c r="DL28" i="2"/>
  <c r="DL29" i="2"/>
  <c r="DL30" i="2"/>
  <c r="DL31" i="2"/>
  <c r="DL10" i="2"/>
  <c r="DM11" i="2"/>
  <c r="DR33" i="2"/>
  <c r="DS33" i="2"/>
  <c r="DT11" i="2"/>
  <c r="DQ11" i="2"/>
  <c r="DQ12" i="2"/>
  <c r="DQ13" i="2"/>
  <c r="DQ14" i="2"/>
  <c r="DQ15" i="2"/>
  <c r="DQ16" i="2"/>
  <c r="DQ17" i="2"/>
  <c r="DQ18" i="2"/>
  <c r="DQ19" i="2"/>
  <c r="DQ20" i="2"/>
  <c r="DQ21" i="2"/>
  <c r="DQ22" i="2"/>
  <c r="DQ23" i="2"/>
  <c r="DQ24" i="2"/>
  <c r="DQ25" i="2"/>
  <c r="DQ26" i="2"/>
  <c r="DQ27" i="2"/>
  <c r="DQ28" i="2"/>
  <c r="DQ29" i="2"/>
  <c r="DQ30" i="2"/>
  <c r="DQ31" i="2"/>
  <c r="DQ10" i="2"/>
  <c r="CM14" i="2"/>
  <c r="AY11" i="2"/>
  <c r="AY13" i="2"/>
  <c r="AY10" i="2"/>
  <c r="AV10" i="2"/>
  <c r="CG11" i="2"/>
  <c r="CG12" i="2"/>
  <c r="CG13" i="2"/>
  <c r="CG14" i="2"/>
  <c r="CG15" i="2"/>
  <c r="CG16" i="2"/>
  <c r="CG17" i="2"/>
  <c r="CG18" i="2"/>
  <c r="CG19" i="2"/>
  <c r="CG20" i="2"/>
  <c r="CG21" i="2"/>
  <c r="CG22" i="2"/>
  <c r="CG23" i="2"/>
  <c r="CG24" i="2"/>
  <c r="CG25" i="2"/>
  <c r="CG26" i="2"/>
  <c r="CG27" i="2"/>
  <c r="CG28" i="2"/>
  <c r="CG29" i="2"/>
  <c r="CG30" i="2"/>
  <c r="CG31" i="2"/>
  <c r="CG10" i="2"/>
  <c r="CD11" i="2"/>
  <c r="BY33" i="2"/>
  <c r="BZ33" i="2"/>
  <c r="CA11" i="2"/>
  <c r="BX13" i="2"/>
  <c r="BX10" i="2"/>
  <c r="BV33" i="2"/>
  <c r="BW33" i="2"/>
  <c r="BU13" i="2"/>
  <c r="BU10" i="2"/>
  <c r="BS33" i="2"/>
  <c r="BT33" i="2"/>
  <c r="CB33" i="2"/>
  <c r="CC33" i="2"/>
  <c r="BN33" i="2"/>
  <c r="BO33" i="2"/>
  <c r="BP33" i="2"/>
  <c r="BQ33" i="2"/>
  <c r="BR27" i="2"/>
  <c r="AT27" i="2"/>
  <c r="AR33" i="2"/>
  <c r="AS33" i="2"/>
  <c r="AO33" i="2"/>
  <c r="AP33" i="2"/>
  <c r="AQ11" i="2"/>
  <c r="AN11" i="2"/>
  <c r="AN12" i="2"/>
  <c r="AN13" i="2"/>
  <c r="AN24" i="2"/>
  <c r="AN25" i="2"/>
  <c r="AN26" i="2"/>
  <c r="AN29" i="2"/>
  <c r="AN30" i="2"/>
  <c r="AN31" i="2"/>
  <c r="Y26" i="2"/>
  <c r="Y29" i="2"/>
  <c r="Y30" i="2"/>
  <c r="Y31" i="2"/>
  <c r="T33" i="2"/>
  <c r="U33" i="2"/>
  <c r="W33" i="2"/>
  <c r="X33" i="2"/>
  <c r="V29" i="2"/>
  <c r="V30" i="2"/>
  <c r="V31" i="2"/>
  <c r="L33" i="2"/>
  <c r="I26" i="2"/>
  <c r="J26" i="2" s="1"/>
  <c r="I28" i="2"/>
  <c r="S31" i="2" l="1"/>
  <c r="S29" i="2"/>
  <c r="S30" i="2"/>
  <c r="R33" i="2"/>
  <c r="DN29" i="2"/>
  <c r="DN25" i="2"/>
  <c r="DN21" i="2"/>
  <c r="DN17" i="2"/>
  <c r="DN13" i="2"/>
  <c r="DN23" i="2"/>
  <c r="DN10" i="2"/>
  <c r="DN28" i="2"/>
  <c r="DN24" i="2"/>
  <c r="DN20" i="2"/>
  <c r="DN16" i="2"/>
  <c r="DN12" i="2"/>
  <c r="DT33" i="2"/>
  <c r="DN31" i="2"/>
  <c r="DN27" i="2"/>
  <c r="DN15" i="2"/>
  <c r="DN11" i="2"/>
  <c r="DN30" i="2"/>
  <c r="DN26" i="2"/>
  <c r="DN22" i="2"/>
  <c r="DN18" i="2"/>
  <c r="DN14" i="2"/>
  <c r="CA33" i="2"/>
  <c r="CD33" i="2"/>
  <c r="BX33" i="2"/>
  <c r="BU33" i="2"/>
  <c r="BR33" i="2"/>
  <c r="AT33" i="2"/>
  <c r="M33" i="2"/>
  <c r="V33" i="2"/>
  <c r="AQ33" i="2"/>
  <c r="Y33" i="2"/>
  <c r="GL12" i="2"/>
  <c r="GN12" i="2"/>
  <c r="GN23" i="2"/>
  <c r="GL24" i="2"/>
  <c r="GN24" i="2"/>
  <c r="GL25" i="2"/>
  <c r="GN25" i="2"/>
  <c r="GL26" i="2"/>
  <c r="GM26" i="2"/>
  <c r="GN26" i="2"/>
  <c r="GL27" i="2"/>
  <c r="GN27" i="2"/>
  <c r="GL28" i="2"/>
  <c r="GN28" i="2"/>
  <c r="GL29" i="2"/>
  <c r="GN29" i="2"/>
  <c r="GL30" i="2"/>
  <c r="GN30" i="2"/>
  <c r="GL31" i="2"/>
  <c r="GN31" i="2"/>
  <c r="GF11" i="2"/>
  <c r="GH11" i="2" s="1"/>
  <c r="GF12" i="2"/>
  <c r="GF13" i="2"/>
  <c r="GH13" i="2" s="1"/>
  <c r="GF14" i="2"/>
  <c r="GG14" i="2"/>
  <c r="GF15" i="2"/>
  <c r="GH15" i="2" s="1"/>
  <c r="GF16" i="2"/>
  <c r="GF17" i="2"/>
  <c r="GH17" i="2" s="1"/>
  <c r="GF18" i="2"/>
  <c r="GF19" i="2"/>
  <c r="GH19" i="2" s="1"/>
  <c r="GF20" i="2"/>
  <c r="GF21" i="2"/>
  <c r="GH21" i="2" s="1"/>
  <c r="GF22" i="2"/>
  <c r="GF23" i="2"/>
  <c r="GH23" i="2" s="1"/>
  <c r="GF24" i="2"/>
  <c r="GF25" i="2"/>
  <c r="GH25" i="2" s="1"/>
  <c r="GF26" i="2"/>
  <c r="GG26" i="2"/>
  <c r="GF27" i="2"/>
  <c r="GH27" i="2" s="1"/>
  <c r="GF28" i="2"/>
  <c r="GF29" i="2"/>
  <c r="GH29" i="2" s="1"/>
  <c r="GF30" i="2"/>
  <c r="GF31" i="2"/>
  <c r="GH31" i="2" s="1"/>
  <c r="FX11" i="2"/>
  <c r="FX12" i="2"/>
  <c r="FX13" i="2"/>
  <c r="FX14" i="2"/>
  <c r="FY14" i="2" s="1"/>
  <c r="FX15" i="2"/>
  <c r="FX16" i="2"/>
  <c r="FY16" i="2" s="1"/>
  <c r="FX17" i="2"/>
  <c r="FX18" i="2"/>
  <c r="FY18" i="2" s="1"/>
  <c r="FX19" i="2"/>
  <c r="FX20" i="2"/>
  <c r="FX21" i="2"/>
  <c r="FX22" i="2"/>
  <c r="FX23" i="2"/>
  <c r="FX24" i="2"/>
  <c r="FY24" i="2" s="1"/>
  <c r="FX25" i="2"/>
  <c r="FX26" i="2"/>
  <c r="FY26" i="2" s="1"/>
  <c r="FX27" i="2"/>
  <c r="FX28" i="2"/>
  <c r="FY28" i="2" s="1"/>
  <c r="FX29" i="2"/>
  <c r="FY29" i="2" s="1"/>
  <c r="FX30" i="2"/>
  <c r="FX31" i="2"/>
  <c r="FX32" i="2"/>
  <c r="FX10" i="2"/>
  <c r="FY10" i="2" s="1"/>
  <c r="FR11" i="2"/>
  <c r="FS11" i="2"/>
  <c r="FR12" i="2"/>
  <c r="FS12" i="2"/>
  <c r="FR13" i="2"/>
  <c r="FS13" i="2"/>
  <c r="FR14" i="2"/>
  <c r="FS14" i="2"/>
  <c r="FR15" i="2"/>
  <c r="FS15" i="2"/>
  <c r="FR16" i="2"/>
  <c r="FS16" i="2"/>
  <c r="FR17" i="2"/>
  <c r="FS17" i="2"/>
  <c r="FR18" i="2"/>
  <c r="FS18" i="2"/>
  <c r="FR19" i="2"/>
  <c r="FS19" i="2"/>
  <c r="FR20" i="2"/>
  <c r="FS20" i="2"/>
  <c r="FR21" i="2"/>
  <c r="FS21" i="2"/>
  <c r="FR22" i="2"/>
  <c r="FS22" i="2"/>
  <c r="FR23" i="2"/>
  <c r="FS23" i="2"/>
  <c r="FQ24" i="2"/>
  <c r="FQ33" i="2" s="1"/>
  <c r="FR24" i="2"/>
  <c r="FS24" i="2"/>
  <c r="FR25" i="2"/>
  <c r="FS25" i="2"/>
  <c r="FR26" i="2"/>
  <c r="FS26" i="2"/>
  <c r="FR27" i="2"/>
  <c r="FS27" i="2"/>
  <c r="FR28" i="2"/>
  <c r="FS28" i="2"/>
  <c r="FR29" i="2"/>
  <c r="FS29" i="2"/>
  <c r="FR30" i="2"/>
  <c r="FS30" i="2"/>
  <c r="FR31" i="2"/>
  <c r="FS31" i="2"/>
  <c r="FR32" i="2"/>
  <c r="FS32" i="2"/>
  <c r="FR10" i="2"/>
  <c r="FS10" i="2"/>
  <c r="FB11" i="2"/>
  <c r="FC11" i="2"/>
  <c r="FD11" i="2"/>
  <c r="FB12" i="2"/>
  <c r="FC12" i="2"/>
  <c r="FD12" i="2"/>
  <c r="FB13" i="2"/>
  <c r="FC13" i="2"/>
  <c r="FD13" i="2"/>
  <c r="FB14" i="2"/>
  <c r="FC14" i="2"/>
  <c r="FD14" i="2"/>
  <c r="FB15" i="2"/>
  <c r="FC15" i="2"/>
  <c r="FD15" i="2"/>
  <c r="FB16" i="2"/>
  <c r="FC16" i="2"/>
  <c r="FD16" i="2"/>
  <c r="FB17" i="2"/>
  <c r="FC17" i="2"/>
  <c r="FD17" i="2"/>
  <c r="FB18" i="2"/>
  <c r="FC18" i="2"/>
  <c r="FD18" i="2"/>
  <c r="FB19" i="2"/>
  <c r="FC19" i="2"/>
  <c r="FD19" i="2"/>
  <c r="FB20" i="2"/>
  <c r="FC20" i="2"/>
  <c r="FD20" i="2"/>
  <c r="FB21" i="2"/>
  <c r="FC21" i="2"/>
  <c r="FD21" i="2"/>
  <c r="FB22" i="2"/>
  <c r="FC22" i="2"/>
  <c r="FD22" i="2"/>
  <c r="FB23" i="2"/>
  <c r="FC23" i="2"/>
  <c r="FD23" i="2"/>
  <c r="FB24" i="2"/>
  <c r="FC24" i="2"/>
  <c r="FD24" i="2"/>
  <c r="FB25" i="2"/>
  <c r="FC25" i="2"/>
  <c r="FD25" i="2"/>
  <c r="FB26" i="2"/>
  <c r="FC26" i="2"/>
  <c r="FD26" i="2"/>
  <c r="FB27" i="2"/>
  <c r="FC27" i="2"/>
  <c r="FD27" i="2"/>
  <c r="FB28" i="2"/>
  <c r="FC28" i="2"/>
  <c r="FD28" i="2"/>
  <c r="FB29" i="2"/>
  <c r="FC29" i="2"/>
  <c r="FD29" i="2"/>
  <c r="FB30" i="2"/>
  <c r="FC30" i="2"/>
  <c r="FD30" i="2"/>
  <c r="FB31" i="2"/>
  <c r="FC31" i="2"/>
  <c r="FD31" i="2"/>
  <c r="FC10" i="2"/>
  <c r="FD10" i="2"/>
  <c r="FB10" i="2"/>
  <c r="HA10" i="2" s="1"/>
  <c r="EG11" i="2"/>
  <c r="HD11" i="2" s="1"/>
  <c r="EH11" i="2"/>
  <c r="EI11" i="2"/>
  <c r="EG12" i="2"/>
  <c r="HD12" i="2" s="1"/>
  <c r="EH12" i="2"/>
  <c r="EI12" i="2"/>
  <c r="EG13" i="2"/>
  <c r="HD13" i="2" s="1"/>
  <c r="EH13" i="2"/>
  <c r="HE13" i="2" s="1"/>
  <c r="EI13" i="2"/>
  <c r="EG14" i="2"/>
  <c r="HD14" i="2" s="1"/>
  <c r="EH14" i="2"/>
  <c r="EI14" i="2"/>
  <c r="EG15" i="2"/>
  <c r="HD15" i="2" s="1"/>
  <c r="EH15" i="2"/>
  <c r="EI15" i="2"/>
  <c r="EG16" i="2"/>
  <c r="HD16" i="2" s="1"/>
  <c r="EH16" i="2"/>
  <c r="EI16" i="2"/>
  <c r="EG17" i="2"/>
  <c r="HD17" i="2" s="1"/>
  <c r="EH17" i="2"/>
  <c r="EI17" i="2"/>
  <c r="EG18" i="2"/>
  <c r="HD18" i="2" s="1"/>
  <c r="EH18" i="2"/>
  <c r="EI18" i="2"/>
  <c r="EG19" i="2"/>
  <c r="HD19" i="2" s="1"/>
  <c r="EH19" i="2"/>
  <c r="EI19" i="2"/>
  <c r="EG20" i="2"/>
  <c r="HD20" i="2" s="1"/>
  <c r="EH20" i="2"/>
  <c r="EI20" i="2"/>
  <c r="EG21" i="2"/>
  <c r="HD21" i="2" s="1"/>
  <c r="EH21" i="2"/>
  <c r="HE21" i="2" s="1"/>
  <c r="EI21" i="2"/>
  <c r="EG22" i="2"/>
  <c r="HD22" i="2" s="1"/>
  <c r="EH22" i="2"/>
  <c r="EI22" i="2"/>
  <c r="EG23" i="2"/>
  <c r="HD23" i="2" s="1"/>
  <c r="EH23" i="2"/>
  <c r="EI23" i="2"/>
  <c r="EG24" i="2"/>
  <c r="HD24" i="2" s="1"/>
  <c r="EH24" i="2"/>
  <c r="EI24" i="2"/>
  <c r="EG25" i="2"/>
  <c r="HD25" i="2" s="1"/>
  <c r="EH25" i="2"/>
  <c r="HE25" i="2" s="1"/>
  <c r="EI25" i="2"/>
  <c r="EG26" i="2"/>
  <c r="HD26" i="2" s="1"/>
  <c r="EH26" i="2"/>
  <c r="EI26" i="2"/>
  <c r="EG27" i="2"/>
  <c r="EH27" i="2"/>
  <c r="EI27" i="2"/>
  <c r="EG28" i="2"/>
  <c r="EH28" i="2"/>
  <c r="EI28" i="2"/>
  <c r="EG29" i="2"/>
  <c r="HD29" i="2" s="1"/>
  <c r="EH29" i="2"/>
  <c r="EI29" i="2"/>
  <c r="EG30" i="2"/>
  <c r="HD30" i="2" s="1"/>
  <c r="EH30" i="2"/>
  <c r="EI30" i="2"/>
  <c r="EG31" i="2"/>
  <c r="HD31" i="2" s="1"/>
  <c r="EH31" i="2"/>
  <c r="EI31" i="2"/>
  <c r="EH32" i="2"/>
  <c r="EI32" i="2"/>
  <c r="EH10" i="2"/>
  <c r="EI10" i="2"/>
  <c r="EG10" i="2"/>
  <c r="HD10" i="2" s="1"/>
  <c r="ED11" i="2"/>
  <c r="EF11" i="2" s="1"/>
  <c r="ED12" i="2"/>
  <c r="ED13" i="2"/>
  <c r="EF13" i="2" s="1"/>
  <c r="ED14" i="2"/>
  <c r="ED15" i="2"/>
  <c r="EF15" i="2" s="1"/>
  <c r="ED16" i="2"/>
  <c r="ED17" i="2"/>
  <c r="EF17" i="2" s="1"/>
  <c r="ED18" i="2"/>
  <c r="ED19" i="2"/>
  <c r="EF19" i="2" s="1"/>
  <c r="ED20" i="2"/>
  <c r="ED21" i="2"/>
  <c r="EF21" i="2" s="1"/>
  <c r="ED22" i="2"/>
  <c r="ED23" i="2"/>
  <c r="ED24" i="2"/>
  <c r="ED25" i="2"/>
  <c r="EF25" i="2" s="1"/>
  <c r="ED26" i="2"/>
  <c r="ED27" i="2"/>
  <c r="EF27" i="2" s="1"/>
  <c r="ED28" i="2"/>
  <c r="ED29" i="2"/>
  <c r="ED30" i="2"/>
  <c r="ED31" i="2"/>
  <c r="EF31" i="2" s="1"/>
  <c r="DI11" i="2"/>
  <c r="DI12" i="2"/>
  <c r="DI13" i="2"/>
  <c r="DI14" i="2"/>
  <c r="DI15" i="2"/>
  <c r="DI16" i="2"/>
  <c r="DI17" i="2"/>
  <c r="DI18" i="2"/>
  <c r="DI19" i="2"/>
  <c r="DI20" i="2"/>
  <c r="DI21" i="2"/>
  <c r="DI22" i="2"/>
  <c r="DI23" i="2"/>
  <c r="DI24" i="2"/>
  <c r="DI25" i="2"/>
  <c r="DI26" i="2"/>
  <c r="DI27" i="2"/>
  <c r="DI28" i="2"/>
  <c r="DI29" i="2"/>
  <c r="DI30" i="2"/>
  <c r="DI31" i="2"/>
  <c r="DJ10" i="2"/>
  <c r="HE17" i="2"/>
  <c r="CT27" i="2"/>
  <c r="CV27" i="2"/>
  <c r="CT28" i="2"/>
  <c r="CV28" i="2"/>
  <c r="CU29" i="2"/>
  <c r="CV29" i="2"/>
  <c r="CT32" i="2"/>
  <c r="CU32" i="2"/>
  <c r="CV32" i="2"/>
  <c r="CQ27" i="2"/>
  <c r="CS27" i="2"/>
  <c r="CQ28" i="2"/>
  <c r="CS28" i="2"/>
  <c r="CR29" i="2"/>
  <c r="CS29" i="2"/>
  <c r="CQ32" i="2"/>
  <c r="HA32" i="2" s="1"/>
  <c r="CR32" i="2"/>
  <c r="CS32" i="2"/>
  <c r="CH11" i="2"/>
  <c r="CH12" i="2"/>
  <c r="CH13" i="2"/>
  <c r="CH14" i="2"/>
  <c r="CI14" i="2"/>
  <c r="CH15" i="2"/>
  <c r="CH16" i="2"/>
  <c r="CH17" i="2"/>
  <c r="CH18" i="2"/>
  <c r="CH19" i="2"/>
  <c r="CH20" i="2"/>
  <c r="CH21" i="2"/>
  <c r="CH22" i="2"/>
  <c r="CH23" i="2"/>
  <c r="CH24" i="2"/>
  <c r="CH25" i="2"/>
  <c r="CH26" i="2"/>
  <c r="CH27" i="2"/>
  <c r="CH28" i="2"/>
  <c r="CH29" i="2"/>
  <c r="CH30" i="2"/>
  <c r="CH31" i="2"/>
  <c r="AZ11" i="2"/>
  <c r="AZ12" i="2"/>
  <c r="AZ15" i="2"/>
  <c r="AZ19" i="2"/>
  <c r="AZ23" i="2"/>
  <c r="AZ27" i="2"/>
  <c r="AZ31" i="2"/>
  <c r="AZ10" i="2"/>
  <c r="AW11" i="2"/>
  <c r="AW12" i="2"/>
  <c r="AW13" i="2"/>
  <c r="AW14" i="2"/>
  <c r="AW15" i="2"/>
  <c r="AW16" i="2"/>
  <c r="AW17" i="2"/>
  <c r="AW18" i="2"/>
  <c r="AW19" i="2"/>
  <c r="AW20" i="2"/>
  <c r="AW21" i="2"/>
  <c r="AW22" i="2"/>
  <c r="AW23" i="2"/>
  <c r="AW24" i="2"/>
  <c r="AW25" i="2"/>
  <c r="AW26" i="2"/>
  <c r="AW27" i="2"/>
  <c r="AW28" i="2"/>
  <c r="AW29" i="2"/>
  <c r="AW30" i="2"/>
  <c r="AW31" i="2"/>
  <c r="AW10" i="2"/>
  <c r="P28" i="2"/>
  <c r="I33" i="2"/>
  <c r="K33" i="2"/>
  <c r="Z33" i="2"/>
  <c r="AA33" i="2"/>
  <c r="AB33" i="2"/>
  <c r="AC33" i="2"/>
  <c r="AD33" i="2"/>
  <c r="AE33" i="2"/>
  <c r="AF33" i="2"/>
  <c r="AG33" i="2"/>
  <c r="AH33" i="2"/>
  <c r="AI33" i="2"/>
  <c r="AJ33" i="2"/>
  <c r="AK33" i="2"/>
  <c r="AL33" i="2"/>
  <c r="AM33" i="2"/>
  <c r="AN33" i="2"/>
  <c r="BA33" i="2"/>
  <c r="BB33" i="2"/>
  <c r="BC33" i="2"/>
  <c r="BD33" i="2"/>
  <c r="BE33" i="2"/>
  <c r="BF33" i="2"/>
  <c r="BG33" i="2"/>
  <c r="BH33" i="2"/>
  <c r="BI33" i="2"/>
  <c r="BJ33" i="2"/>
  <c r="BK33" i="2"/>
  <c r="BL33" i="2"/>
  <c r="BM33" i="2"/>
  <c r="CE33" i="2"/>
  <c r="CF33" i="2"/>
  <c r="CG33" i="2"/>
  <c r="CK33" i="2"/>
  <c r="CL33" i="2"/>
  <c r="CM33" i="2"/>
  <c r="CN33" i="2"/>
  <c r="CO33" i="2"/>
  <c r="CP33" i="2"/>
  <c r="CW33" i="2"/>
  <c r="CX33" i="2"/>
  <c r="CY33" i="2"/>
  <c r="CZ33" i="2"/>
  <c r="DA33" i="2"/>
  <c r="DB33" i="2"/>
  <c r="DC33" i="2"/>
  <c r="DD33" i="2"/>
  <c r="DE33" i="2"/>
  <c r="DF33" i="2"/>
  <c r="DG33" i="2"/>
  <c r="DH33" i="2"/>
  <c r="DO33" i="2"/>
  <c r="DP33" i="2"/>
  <c r="DQ33" i="2"/>
  <c r="DU33" i="2"/>
  <c r="DV33" i="2"/>
  <c r="DW33" i="2"/>
  <c r="DX33" i="2"/>
  <c r="DY33" i="2"/>
  <c r="DZ33" i="2"/>
  <c r="EA33" i="2"/>
  <c r="EB33" i="2"/>
  <c r="EC33" i="2"/>
  <c r="EJ33" i="2"/>
  <c r="EK33" i="2"/>
  <c r="EL33" i="2"/>
  <c r="EM33" i="2"/>
  <c r="EN33" i="2"/>
  <c r="EO33" i="2"/>
  <c r="EP33" i="2"/>
  <c r="EQ33" i="2"/>
  <c r="ER33" i="2"/>
  <c r="ES33" i="2"/>
  <c r="ET33" i="2"/>
  <c r="EU33" i="2"/>
  <c r="EV33" i="2"/>
  <c r="EW33" i="2"/>
  <c r="EX33" i="2"/>
  <c r="EY33" i="2"/>
  <c r="EZ33" i="2"/>
  <c r="FA33" i="2"/>
  <c r="FE33" i="2"/>
  <c r="FF33" i="2"/>
  <c r="FG33" i="2"/>
  <c r="FH33" i="2"/>
  <c r="FI33" i="2"/>
  <c r="FJ33" i="2"/>
  <c r="FK33" i="2"/>
  <c r="FL33" i="2"/>
  <c r="FM33" i="2"/>
  <c r="FN33" i="2"/>
  <c r="FO33" i="2"/>
  <c r="FP33" i="2"/>
  <c r="FT33" i="2"/>
  <c r="FU33" i="2"/>
  <c r="FV33" i="2"/>
  <c r="FZ33" i="2"/>
  <c r="GA33" i="2"/>
  <c r="GB33" i="2"/>
  <c r="GC33" i="2"/>
  <c r="GD33" i="2"/>
  <c r="GE33" i="2"/>
  <c r="GI33" i="2"/>
  <c r="GJ33" i="2"/>
  <c r="GK33" i="2"/>
  <c r="GO33" i="2"/>
  <c r="GP33" i="2"/>
  <c r="GQ33" i="2"/>
  <c r="GR33" i="2"/>
  <c r="GS33" i="2"/>
  <c r="GT33" i="2"/>
  <c r="GU33" i="2"/>
  <c r="GV33" i="2"/>
  <c r="GW33" i="2"/>
  <c r="HB10" i="2" l="1"/>
  <c r="HE30" i="2"/>
  <c r="HA31" i="2"/>
  <c r="HA27" i="2"/>
  <c r="HA23" i="2"/>
  <c r="HA19" i="2"/>
  <c r="HA15" i="2"/>
  <c r="HB24" i="2"/>
  <c r="HB16" i="2"/>
  <c r="HE10" i="2"/>
  <c r="HB28" i="2"/>
  <c r="HE31" i="2"/>
  <c r="HF31" i="2" s="1"/>
  <c r="HE27" i="2"/>
  <c r="HA28" i="2"/>
  <c r="HA24" i="2"/>
  <c r="GX24" i="2" s="1"/>
  <c r="HA20" i="2"/>
  <c r="GX20" i="2" s="1"/>
  <c r="HA16" i="2"/>
  <c r="HA13" i="2"/>
  <c r="GX13" i="2" s="1"/>
  <c r="HE28" i="2"/>
  <c r="GY28" i="2" s="1"/>
  <c r="HD27" i="2"/>
  <c r="HE23" i="2"/>
  <c r="HF23" i="2" s="1"/>
  <c r="HE19" i="2"/>
  <c r="HF19" i="2" s="1"/>
  <c r="HE15" i="2"/>
  <c r="HF15" i="2" s="1"/>
  <c r="HE11" i="2"/>
  <c r="HF11" i="2" s="1"/>
  <c r="HA30" i="2"/>
  <c r="HA26" i="2"/>
  <c r="HA22" i="2"/>
  <c r="GX22" i="2" s="1"/>
  <c r="HA18" i="2"/>
  <c r="GX18" i="2" s="1"/>
  <c r="HA11" i="2"/>
  <c r="HE26" i="2"/>
  <c r="HE22" i="2"/>
  <c r="HF22" i="2" s="1"/>
  <c r="HE18" i="2"/>
  <c r="HF18" i="2" s="1"/>
  <c r="HE14" i="2"/>
  <c r="HF14" i="2" s="1"/>
  <c r="HA12" i="2"/>
  <c r="HD28" i="2"/>
  <c r="HF28" i="2" s="1"/>
  <c r="HA29" i="2"/>
  <c r="GX29" i="2" s="1"/>
  <c r="HA25" i="2"/>
  <c r="HA21" i="2"/>
  <c r="HA17" i="2"/>
  <c r="HA14" i="2"/>
  <c r="GX14" i="2" s="1"/>
  <c r="HB31" i="2"/>
  <c r="HB19" i="2"/>
  <c r="GY19" i="2" s="1"/>
  <c r="HB15" i="2"/>
  <c r="GY15" i="2" s="1"/>
  <c r="HB11" i="2"/>
  <c r="GY11" i="2" s="1"/>
  <c r="HB14" i="2"/>
  <c r="HE29" i="2"/>
  <c r="HF29" i="2" s="1"/>
  <c r="HE24" i="2"/>
  <c r="HE20" i="2"/>
  <c r="HF20" i="2" s="1"/>
  <c r="HE16" i="2"/>
  <c r="HF16" i="2" s="1"/>
  <c r="HE12" i="2"/>
  <c r="HB21" i="2"/>
  <c r="GY21" i="2" s="1"/>
  <c r="HB17" i="2"/>
  <c r="GY17" i="2" s="1"/>
  <c r="HB13" i="2"/>
  <c r="GY13" i="2" s="1"/>
  <c r="HB25" i="2"/>
  <c r="GY25" i="2" s="1"/>
  <c r="HE32" i="2"/>
  <c r="P24" i="2"/>
  <c r="P20" i="2"/>
  <c r="P12" i="2"/>
  <c r="HD32" i="2"/>
  <c r="H33" i="2"/>
  <c r="HB32" i="2"/>
  <c r="FY30" i="2"/>
  <c r="P14" i="2"/>
  <c r="HB27" i="2"/>
  <c r="GX17" i="2"/>
  <c r="HB18" i="2"/>
  <c r="FY31" i="2"/>
  <c r="S33" i="2"/>
  <c r="FY22" i="2"/>
  <c r="HB22" i="2"/>
  <c r="FY20" i="2"/>
  <c r="HB20" i="2"/>
  <c r="FY12" i="2"/>
  <c r="HB12" i="2"/>
  <c r="HB26" i="2"/>
  <c r="HB30" i="2"/>
  <c r="GY30" i="2" s="1"/>
  <c r="FY32" i="2"/>
  <c r="FY11" i="2"/>
  <c r="FY27" i="2"/>
  <c r="FY25" i="2"/>
  <c r="FY23" i="2"/>
  <c r="FY21" i="2"/>
  <c r="FY19" i="2"/>
  <c r="FY17" i="2"/>
  <c r="FY15" i="2"/>
  <c r="FY13" i="2"/>
  <c r="EF23" i="2"/>
  <c r="HB23" i="2"/>
  <c r="EF29" i="2"/>
  <c r="HB29" i="2"/>
  <c r="DK10" i="2"/>
  <c r="EF10" i="2"/>
  <c r="GH10" i="2"/>
  <c r="DK31" i="2"/>
  <c r="DK29" i="2"/>
  <c r="DK27" i="2"/>
  <c r="DK25" i="2"/>
  <c r="DK23" i="2"/>
  <c r="DK21" i="2"/>
  <c r="DK19" i="2"/>
  <c r="DK17" i="2"/>
  <c r="DK15" i="2"/>
  <c r="DK13" i="2"/>
  <c r="DK11" i="2"/>
  <c r="CJ10" i="2"/>
  <c r="AZ20" i="2"/>
  <c r="DK30" i="2"/>
  <c r="DK28" i="2"/>
  <c r="DK26" i="2"/>
  <c r="DK24" i="2"/>
  <c r="DK22" i="2"/>
  <c r="DK20" i="2"/>
  <c r="DK18" i="2"/>
  <c r="DK16" i="2"/>
  <c r="DK14" i="2"/>
  <c r="DK12" i="2"/>
  <c r="EF30" i="2"/>
  <c r="EF28" i="2"/>
  <c r="EF26" i="2"/>
  <c r="EF24" i="2"/>
  <c r="EF22" i="2"/>
  <c r="EF20" i="2"/>
  <c r="EF18" i="2"/>
  <c r="EF16" i="2"/>
  <c r="EF14" i="2"/>
  <c r="EF12" i="2"/>
  <c r="GH30" i="2"/>
  <c r="GH28" i="2"/>
  <c r="GH26" i="2"/>
  <c r="GH24" i="2"/>
  <c r="GH22" i="2"/>
  <c r="GH20" i="2"/>
  <c r="GH18" i="2"/>
  <c r="GH16" i="2"/>
  <c r="GH14" i="2"/>
  <c r="GH12" i="2"/>
  <c r="HF25" i="2"/>
  <c r="AZ25" i="2"/>
  <c r="HF21" i="2"/>
  <c r="AZ21" i="2"/>
  <c r="HF17" i="2"/>
  <c r="AZ17" i="2"/>
  <c r="CJ31" i="2"/>
  <c r="CJ29" i="2"/>
  <c r="CJ27" i="2"/>
  <c r="CJ25" i="2"/>
  <c r="CJ23" i="2"/>
  <c r="CJ21" i="2"/>
  <c r="CJ19" i="2"/>
  <c r="CJ17" i="2"/>
  <c r="CJ15" i="2"/>
  <c r="CJ13" i="2"/>
  <c r="CJ11" i="2"/>
  <c r="CT33" i="2"/>
  <c r="AZ24" i="2"/>
  <c r="HF13" i="2"/>
  <c r="AZ13" i="2"/>
  <c r="AZ29" i="2"/>
  <c r="HF26" i="2"/>
  <c r="AZ26" i="2"/>
  <c r="AZ22" i="2"/>
  <c r="AZ18" i="2"/>
  <c r="AZ14" i="2"/>
  <c r="AZ28" i="2"/>
  <c r="HF30" i="2"/>
  <c r="AZ30" i="2"/>
  <c r="CJ30" i="2"/>
  <c r="CJ28" i="2"/>
  <c r="CJ26" i="2"/>
  <c r="CJ24" i="2"/>
  <c r="CJ22" i="2"/>
  <c r="CJ20" i="2"/>
  <c r="CJ18" i="2"/>
  <c r="CJ16" i="2"/>
  <c r="CJ14" i="2"/>
  <c r="CJ12" i="2"/>
  <c r="AZ16" i="2"/>
  <c r="P25" i="2"/>
  <c r="P17" i="2"/>
  <c r="P15" i="2"/>
  <c r="P31" i="2"/>
  <c r="FS33" i="2"/>
  <c r="GG33" i="2"/>
  <c r="P10" i="2"/>
  <c r="P26" i="2"/>
  <c r="P22" i="2"/>
  <c r="P13" i="2"/>
  <c r="P11" i="2"/>
  <c r="DL33" i="2"/>
  <c r="FC33" i="2"/>
  <c r="GM33" i="2"/>
  <c r="P29" i="2"/>
  <c r="P27" i="2"/>
  <c r="P23" i="2"/>
  <c r="P18" i="2"/>
  <c r="GX16" i="2"/>
  <c r="CV33" i="2"/>
  <c r="P30" i="2"/>
  <c r="P21" i="2"/>
  <c r="P19" i="2"/>
  <c r="P16" i="2"/>
  <c r="J28" i="2"/>
  <c r="J33" i="2" s="1"/>
  <c r="CS33" i="2"/>
  <c r="DJ33" i="2"/>
  <c r="EE33" i="2"/>
  <c r="EH33" i="2"/>
  <c r="EG33" i="2"/>
  <c r="FR33" i="2"/>
  <c r="GF33" i="2"/>
  <c r="CR33" i="2"/>
  <c r="DN33" i="2"/>
  <c r="EI33" i="2"/>
  <c r="FX33" i="2"/>
  <c r="AY33" i="2"/>
  <c r="O33" i="2"/>
  <c r="AX33" i="2"/>
  <c r="CI33" i="2"/>
  <c r="FD33" i="2"/>
  <c r="GN33" i="2"/>
  <c r="HF12" i="2"/>
  <c r="CU33" i="2"/>
  <c r="DM33" i="2"/>
  <c r="GL33" i="2"/>
  <c r="FW33" i="2"/>
  <c r="FB33" i="2"/>
  <c r="ED33" i="2"/>
  <c r="DI33" i="2"/>
  <c r="CQ33" i="2"/>
  <c r="CH33" i="2"/>
  <c r="AV33" i="2"/>
  <c r="AU33" i="2"/>
  <c r="N33" i="2"/>
  <c r="GY31" i="2" l="1"/>
  <c r="GY14" i="2"/>
  <c r="GY18" i="2"/>
  <c r="GY27" i="2"/>
  <c r="HF27" i="2"/>
  <c r="GY16" i="2"/>
  <c r="GY24" i="2"/>
  <c r="GY23" i="2"/>
  <c r="GY26" i="2"/>
  <c r="GY29" i="2"/>
  <c r="GY12" i="2"/>
  <c r="GY22" i="2"/>
  <c r="HF32" i="2"/>
  <c r="GY20" i="2"/>
  <c r="GY32" i="2"/>
  <c r="GX28" i="2"/>
  <c r="HF24" i="2"/>
  <c r="GX32" i="2"/>
  <c r="FY33" i="2"/>
  <c r="GX26" i="2"/>
  <c r="GX25" i="2"/>
  <c r="HF10" i="2"/>
  <c r="GY10" i="2"/>
  <c r="GX21" i="2"/>
  <c r="DK33" i="2"/>
  <c r="GH33" i="2"/>
  <c r="HC24" i="2"/>
  <c r="HC31" i="2"/>
  <c r="GZ31" i="2" s="1"/>
  <c r="HC14" i="2"/>
  <c r="HC26" i="2"/>
  <c r="HC19" i="2"/>
  <c r="GZ19" i="2" s="1"/>
  <c r="HC15" i="2"/>
  <c r="GZ15" i="2" s="1"/>
  <c r="HC21" i="2"/>
  <c r="HC28" i="2"/>
  <c r="GZ28" i="2" s="1"/>
  <c r="HC16" i="2"/>
  <c r="GZ16" i="2" s="1"/>
  <c r="HC23" i="2"/>
  <c r="HC22" i="2"/>
  <c r="GZ22" i="2" s="1"/>
  <c r="HC32" i="2"/>
  <c r="HC29" i="2"/>
  <c r="GZ29" i="2" s="1"/>
  <c r="HC12" i="2"/>
  <c r="HC13" i="2"/>
  <c r="HC18" i="2"/>
  <c r="HC27" i="2"/>
  <c r="HC11" i="2"/>
  <c r="GZ11" i="2" s="1"/>
  <c r="HC30" i="2"/>
  <c r="HC25" i="2"/>
  <c r="GZ25" i="2" s="1"/>
  <c r="HC17" i="2"/>
  <c r="HC20" i="2"/>
  <c r="GZ20" i="2" s="1"/>
  <c r="HC10" i="2"/>
  <c r="EF33" i="2"/>
  <c r="GX30" i="2"/>
  <c r="CJ33" i="2"/>
  <c r="AZ33" i="2"/>
  <c r="GX31" i="2"/>
  <c r="GX10" i="2"/>
  <c r="HE33" i="2"/>
  <c r="AW33" i="2"/>
  <c r="GX23" i="2"/>
  <c r="HA33" i="2"/>
  <c r="HD33" i="2"/>
  <c r="P33" i="2"/>
  <c r="GX27" i="2"/>
  <c r="HB33" i="2"/>
  <c r="GX19" i="2"/>
  <c r="GX11" i="2"/>
  <c r="GX15" i="2"/>
  <c r="GX12" i="2"/>
  <c r="GZ32" i="2" l="1"/>
  <c r="GZ27" i="2"/>
  <c r="HF33" i="2"/>
  <c r="GZ24" i="2"/>
  <c r="GZ12" i="2"/>
  <c r="GZ23" i="2"/>
  <c r="GZ13" i="2"/>
  <c r="GZ26" i="2"/>
  <c r="GZ14" i="2"/>
  <c r="GZ17" i="2"/>
  <c r="GZ21" i="2"/>
  <c r="GZ30" i="2"/>
  <c r="GZ18" i="2"/>
  <c r="GZ10" i="2"/>
  <c r="GY33" i="2"/>
  <c r="GX33" i="2"/>
  <c r="HC33" i="2"/>
  <c r="GZ33" i="2" l="1"/>
</calcChain>
</file>

<file path=xl/sharedStrings.xml><?xml version="1.0" encoding="utf-8"?>
<sst xmlns="http://schemas.openxmlformats.org/spreadsheetml/2006/main" count="494" uniqueCount="174">
  <si>
    <t>Всего</t>
  </si>
  <si>
    <t>Нераспределенный резерв</t>
  </si>
  <si>
    <t>Нефтеюганский</t>
  </si>
  <si>
    <t>Нижневартовский</t>
  </si>
  <si>
    <t>Ханты-Мансийский</t>
  </si>
  <si>
    <t>Советский</t>
  </si>
  <si>
    <t>Сургутский</t>
  </si>
  <si>
    <t>Октябрьский</t>
  </si>
  <si>
    <t>Кондинский</t>
  </si>
  <si>
    <t>Березовский</t>
  </si>
  <si>
    <t>Белоярский</t>
  </si>
  <si>
    <t>Югорск</t>
  </si>
  <si>
    <t>Покачи</t>
  </si>
  <si>
    <t>Пыть-Ях</t>
  </si>
  <si>
    <t>Нягань</t>
  </si>
  <si>
    <t>Лангепас</t>
  </si>
  <si>
    <t>Радужный</t>
  </si>
  <si>
    <t>Когалым</t>
  </si>
  <si>
    <t>Урай</t>
  </si>
  <si>
    <t>Мегион</t>
  </si>
  <si>
    <t>Нижневартовск</t>
  </si>
  <si>
    <t>Ханты-Мансийск</t>
  </si>
  <si>
    <t>Сургут</t>
  </si>
  <si>
    <t>Нефтеюганск</t>
  </si>
  <si>
    <t>уточненный план</t>
  </si>
  <si>
    <t>уточнения</t>
  </si>
  <si>
    <t>ТипСредств</t>
  </si>
  <si>
    <t>Кросс2</t>
  </si>
  <si>
    <t>Кросс1</t>
  </si>
  <si>
    <t>20.2.01.82420</t>
  </si>
  <si>
    <t>20.2.01.82400</t>
  </si>
  <si>
    <t>20.1.01.82410</t>
  </si>
  <si>
    <t>20.0.00.00000</t>
  </si>
  <si>
    <t>18.6.03.82390</t>
  </si>
  <si>
    <t>18.0.00.00000</t>
  </si>
  <si>
    <t>16.5.01.82380</t>
  </si>
  <si>
    <t>16.2.01.82370</t>
  </si>
  <si>
    <t>16.0.00.00000</t>
  </si>
  <si>
    <t>14.2.10.82510</t>
  </si>
  <si>
    <t>14.0.00.00000</t>
  </si>
  <si>
    <t>13.2.12.82310</t>
  </si>
  <si>
    <t>13.2.02.82300</t>
  </si>
  <si>
    <t>13.2.01.82290</t>
  </si>
  <si>
    <t>13.1.17.82560</t>
  </si>
  <si>
    <t>13.0.00.00000</t>
  </si>
  <si>
    <t>12.8.01.R5550</t>
  </si>
  <si>
    <t>12.4.03.82240</t>
  </si>
  <si>
    <t>12.3.07.82590</t>
  </si>
  <si>
    <t>12.3.06.82550</t>
  </si>
  <si>
    <t>12.1.01.82190</t>
  </si>
  <si>
    <t>12.0.00.00000</t>
  </si>
  <si>
    <t>11.3.03.82180</t>
  </si>
  <si>
    <t>11.3.02.82170</t>
  </si>
  <si>
    <t>11.0.00.00000</t>
  </si>
  <si>
    <t>08.0.00.00000</t>
  </si>
  <si>
    <t>06.2.08.82110</t>
  </si>
  <si>
    <t>06.1.04.82120</t>
  </si>
  <si>
    <t>06.0.00.00000</t>
  </si>
  <si>
    <t>05.4.03.82580</t>
  </si>
  <si>
    <t>05.1.03.82520</t>
  </si>
  <si>
    <t>05.1.02.82520</t>
  </si>
  <si>
    <t>05.1.01.R5190</t>
  </si>
  <si>
    <t>05.1.01.82520</t>
  </si>
  <si>
    <t>05.0.00.00000</t>
  </si>
  <si>
    <t>02.5.04.82030</t>
  </si>
  <si>
    <t>02.2.04.82050</t>
  </si>
  <si>
    <t>02.2.03.82570</t>
  </si>
  <si>
    <t>02.2.03.82470</t>
  </si>
  <si>
    <t>02.2.03.82460</t>
  </si>
  <si>
    <t>02.0.00.00000</t>
  </si>
  <si>
    <t>01.8.01.82010</t>
  </si>
  <si>
    <t>01.0.00.00000</t>
  </si>
  <si>
    <t/>
  </si>
  <si>
    <t>Окружной бюджет</t>
  </si>
  <si>
    <t>Федеральный бюджет</t>
  </si>
  <si>
    <t>Субсидии на содействие развитию исторических и иных местных традиций</t>
  </si>
  <si>
    <t>Субсидия бюджету городского округа город Ханты-Мансийск на осуществление функций административного центра Ханты-Мансийского автономного округа – Югры</t>
  </si>
  <si>
    <t>Субсидии муниципальным районам на формирование районных фондов финансовой поддержки поселений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</si>
  <si>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</si>
  <si>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>Субсидии на поддержку малого и среднего предпринимательства</t>
  </si>
  <si>
    <t>Субсидии на организацию предоставления государственных услуг в многофункциональных центрах предоставления государственных и муниципальных услуг</t>
  </si>
  <si>
    <t>Субсидии на строительство пожарных водоемов</t>
  </si>
  <si>
    <t>Субсидии на размещение систем видеообзора, модернизацию, обеспечение функционирования систем видеонаблюдения с целью повышения безопасности дорожного движения и информирование населения о необходимости соблюдения правил дорожного движения</t>
  </si>
  <si>
    <t>Субсидии на создание условий для деятельности народных дружин</t>
  </si>
  <si>
    <t>Субсидии на обеспечение функционирования и развития систем видеонаблюдения в сфере общественного порядка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</si>
  <si>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 интеграции мигрантов, профилактики экстремизма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</si>
  <si>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</si>
  <si>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Ханты-Мансийского автономного округа – Югры по цене электрической энергии зоны централизованного электроснабжения</t>
  </si>
  <si>
    <t>Субсидии на реализацию полномочий в сфере жилищно-коммунального комплекса</t>
  </si>
  <si>
    <t>Субсидии на компенсацию выпадающих доходов ресурсоснабжающим организациям, связанных с установлением экономически обоснованного тарифа на услуги по транспортировке газа по магистральному газопроводу в условиях ограничения роста платы граждан за коммунальные услуги</t>
  </si>
  <si>
    <t>Субсидии на реконструкцию, расширение, модернизацию, строительство объектов коммунального комплекса</t>
  </si>
  <si>
    <t>Обеспечение жильем молодых семей в рамках федеральной целевой программы "Жилище" на 2015–2020 годы</t>
  </si>
  <si>
    <t>Субсидии на строительство объектов инженерной инфраструктуры на территориях, предназначенных для жилищного строительства</t>
  </si>
  <si>
    <t>Субсидии на реализацию полномочий в области строительства, градостроительной деятельности и жилищных отношений</t>
  </si>
  <si>
    <t>Реализация мероприятий федеральной целевой программы "Устойчивое развитие сельских территорий на 2014–2017 годы и на период до 2020 года"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</si>
  <si>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проведения тренировочных сборов и участия в соревнованиях</t>
  </si>
  <si>
    <t>Субсидии на развитие материально-технической базы муниципальных учреждений спорта</t>
  </si>
  <si>
    <t>Субсидии на частичное обеспечение повышения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</si>
  <si>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Субсидии на развитие сферы культуры в муниципальных образованиях автономного округа</t>
  </si>
  <si>
    <t>Поддержка отрасли культуры</t>
  </si>
  <si>
    <t>Субсидии на строительство и реконструкцию дошкольных образовательных и общеобразовательных организаций</t>
  </si>
  <si>
    <t>Субсидии на частичное обеспечение повышения оплаты труда работников муниципальных учреждений дополнительного образования детей в целях реализации Указа Президента Российской Федерации от 1 июня 2012 года № 761 "О Национальной стратегии действий в интересах детей на 2012–2017 годы"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</si>
  <si>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</si>
  <si>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дополнительное финансовое обеспечение мероприятий по организации питания обучающихся</t>
  </si>
  <si>
    <t>Субсидии на строительство и реконструкцию объектов здравоохранения</t>
  </si>
  <si>
    <t>Подпрограмма "Поддержание устойчивого исполнения бюджетов муниципальных образований Ханты-Мансийского автономного округа – Югры"</t>
  </si>
  <si>
    <t>Подпрограмма "Совершенствование системы распределения и перераспределения финансовых ресурсов между уровнями бюджетной системы Ханты-Мансийского автономного округа – Югры"</t>
  </si>
  <si>
    <t>Подпрограмма "Дорожное хозяйство"</t>
  </si>
  <si>
    <t>Подпрограмма "Развитие малого и среднего предпринимательства"</t>
  </si>
  <si>
    <t>Подпрограмма "Совершенствование государственного и муниципального управления"</t>
  </si>
  <si>
    <t>Подпрограмма "Укрепление пожарной безопасности в Ханты-Мансийском автономном округе – Югре"</t>
  </si>
  <si>
    <t>Подпрограмма "Профилактика правонарушений"</t>
  </si>
  <si>
    <t>Подпрограмма "Гармонизация межнациональных отношений, обеспечение гражданского единства"</t>
  </si>
  <si>
    <t>Подпрограмма "Формирование комфортной городской среды"</t>
  </si>
  <si>
    <t>Подпрограмма "Обеспечение равных прав потребителей на получение энергетических ресурсов"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</si>
  <si>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</si>
  <si>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Подпрограмма "Создание условий для обеспечения качественными коммунальными услугами"</t>
  </si>
  <si>
    <t>Подпрограмма "Обеспечение мерами государственной поддержки по улучшению жилищных условий отдельных категорий граждан"</t>
  </si>
  <si>
    <t>Подпрограмма "Содействие развитию жилищного строительства"</t>
  </si>
  <si>
    <t>Подпрограмма "Устойчивое развитие сельских территорий"</t>
  </si>
  <si>
    <t>Подпрограмма "Развитие спорта высших достижений и системы подготовки спортивного резерва"</t>
  </si>
  <si>
    <t>Подпрограмма "Развитие массовой физической культуры и спорта"</t>
  </si>
  <si>
    <t>Подпрограмма "Совершенствование системы управления в сфере культуры и архивного дела"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</si>
  <si>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</si>
  <si>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"Ресурсное обеспечение в сфере образования, науки и молодежной политики"</t>
  </si>
  <si>
    <t>Подпрограмма "Общее образование. Дополнительное образование детей"</t>
  </si>
  <si>
    <t>Подпрограмма "Территориальное планирование учреждений здравоохранения Ханты-Мансийского автономного округа – Югры"</t>
  </si>
  <si>
    <t>Наименование муниципального образования (городского округа, муниципального района)</t>
  </si>
  <si>
    <t>в тoм числe: </t>
  </si>
  <si>
    <t>Итoгo</t>
  </si>
  <si>
    <t>в том числе:</t>
  </si>
  <si>
    <t>Государственная программа "Создание условий для эффективного и ответственного управления муниципальными финансами, повышения устойчивости местных бюджетов Ханты-Мансийского автономного округа – Югры на 2018–2025 годы и на период до 2030 года"</t>
  </si>
  <si>
    <t>Государственная программа "Развитие транспортной системы Ханты-Мансийского автономного округа – Югры на 2018–2025 годы и на период до 2030 года"</t>
  </si>
  <si>
    <t>Государственная программа "Социально-экономическое развитие и повышение инвестиционной привлекательности Ханты-Мансийского автономного округа – Югры в 2018–2025 годах и на период до 2030 года"</t>
  </si>
  <si>
    <t>Государственная программа "Защита населения и территорий от чрезвычайных ситуаций, обеспечение пожарной безопасности в Ханты-Мансийском автономном округе – Югре на 2018–2025 годы и на период до 2030 года"</t>
  </si>
  <si>
    <t>Государственная программа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Ханты-Мансийском автономном округе – Югре в 2018–2025 годах и на период до 2030 года"</t>
  </si>
  <si>
    <t>Государственная программа "Развитие жилищно-коммунального комплекса и повышение энергетической эффективности в Ханты-Мансийском автономном округе – Югре на 2018–2025 годы и на период до 2030 года"</t>
  </si>
  <si>
    <t>Государственная программа "Обеспечение доступным и комфортным жильем жителей Ханты-Мансийского автономного округа – Югры в 2018–2025 годах и на период до 2030 года"</t>
  </si>
  <si>
    <t>Государственная программа "Развитие агропромышленного комплекса и рынков сельскохозяйственной продукции, сырья и продовольствия в Ханты-Мансийском автономном округе – Югре на 2018–2025 годы и на период до 2030 года"</t>
  </si>
  <si>
    <t>Государственная программа "Развитие физической культуры и спорта в Ханты-Мансийском автономном округе – Югре на 2018–2025 годы и на период до 2030 года"</t>
  </si>
  <si>
    <t>Государственная программа "Развитие культуры в Ханты-Мансийском автономном округе – Югре на 2018–2025 годы и на период до 2030 года"</t>
  </si>
  <si>
    <t>Государственная программа "Развитие образования в Ханты-Мансийском автономном округе – Югре на 2018–2025 годы и на период до 2030 года"</t>
  </si>
  <si>
    <t>Государственная программа "Развитие здравоохранения на 2018–2025 годы и на период до 2030 года"</t>
  </si>
  <si>
    <t>тыс. рублей</t>
  </si>
  <si>
    <t>Изменение распределения субсидий бюджетам муниципальных районов и городских округов Ханты-Мансийского автономного округа - Югры на 2018 год</t>
  </si>
  <si>
    <t>Изменения</t>
  </si>
  <si>
    <t>Уточненный план на 2018 год с учетом изменений</t>
  </si>
  <si>
    <t>Примечание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</si>
  <si>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</si>
  <si>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02.2.01.R0970</t>
  </si>
  <si>
    <t>Субсидии на приобретение, создание в соответствии с концессионными соглашениями объектов недвижимого имущества для размещения дошкольных образовательных организаций и (или) общеобразовательных организаций</t>
  </si>
  <si>
    <t>02.5.04.82040</t>
  </si>
  <si>
    <t>Субсидии на оснащение объектов капитального строительства, реконструкции средствами обучения и воспитания, необходимыми для реализации образовательных программ, соответствующими современным условиям обучения общего образования, включая дошкольное</t>
  </si>
  <si>
    <t>02.5.04.82540</t>
  </si>
  <si>
    <t>Субсидии на строительство объектов, предназначенных для размещения муниципальных учреждений культуры</t>
  </si>
  <si>
    <t>05.1.05.82100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</si>
  <si>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</si>
  <si>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05.2.02.R4660</t>
  </si>
  <si>
    <t>Поддержка творческой деятельности и техническое оснащение детских и кукольных театров</t>
  </si>
  <si>
    <t>05.2.02.R5170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</si>
  <si>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в лагерях труда и отдыха с дневным пребыванием детей</t>
  </si>
  <si>
    <t>Утверждено законом о б-те от 29.03.2018 № 16-оз</t>
  </si>
  <si>
    <t>08.В.01.R5670</t>
  </si>
  <si>
    <t>08.В.02.R5670</t>
  </si>
  <si>
    <t>Увеличение объема субсидии  в связи с  получением организациями лицензий на право  реализации образовательных программ дошкольного образования за счет перераспределения бюджетных ассигнований между мероприятиями в рамках ГП "Развитие образования в Ханты-Мансийском автономном округе – Югре на 2018–2025 годы и на период до 2030 года".</t>
  </si>
  <si>
    <t>Увеличение объема субсидии  в целях реализации первоочередных обязательств муниципальных образований автономного округа и достижения плановых показателей в текущем году по вводу жилья, сносу ветхого и аварийного жилья.</t>
  </si>
  <si>
    <t>Уменьшение объема субсидии  в связи с уточнением уровня софинансирования расходного обязательства за счет средств бюджета автономного округа  и перераспределение бюджетных ассигнований в рамках ГП "Развитие образования в Ханты-Мансийском автономном округе – Югре на 2018–2025 годы и на период до 2030 года".</t>
  </si>
  <si>
    <t>Уменьшение объема субсидии бюджету муниципального образования Ханты-Мансийский район в связи с уточнением уровня софинансирования расходного обязательства за счет средств бюджета автономного округа и перераспределение бюджетных ассигнований в рамках ГП "Развитие образования в Ханты-Мансийском автономном округе – Югре на 2018–2025 годы и на период до 2030 года".</t>
  </si>
  <si>
    <t>Распределение части зарезервированных средств по результатам проведения  конкурса по предоставлению грантов в форме субсидий на поддержку местных инициатив граждан, проживающих в сельской местности</t>
  </si>
  <si>
    <t>Приложение 6 к пояснительной записке</t>
  </si>
  <si>
    <t>(тыс. рублей)</t>
  </si>
  <si>
    <t>Уменьшение объема субсидии бюджету муниципального образования Ханты-Мансийский район в связи с уточнением уровня софинансирования расходного обязательства за счет средств бюджета автономного округа.</t>
  </si>
  <si>
    <t>Подпрограмма "Укрепление единого культурного пространства"</t>
  </si>
  <si>
    <t>11.5.10.R4970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</si>
</sst>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8" fillId="0" borderId="0"/>
    <xf numFmtId="0" fontId="11" fillId="0" borderId="0"/>
  </cellStyleXfs>
  <cellXfs count="98">
    <xf numFmtId="0" fontId="0" fillId="0" borderId="0" xfId="0"/>
    <xf numFmtId="0" fontId="4" fillId="0" borderId="0" xfId="1" applyNumberFormat="1" applyFont="1" applyFill="1" applyAlignment="1" applyProtection="1">
      <alignment vertical="center" wrapText="1"/>
      <protection hidden="1"/>
    </xf>
    <xf numFmtId="0" fontId="3" fillId="0" borderId="1" xfId="1" applyNumberFormat="1" applyFont="1" applyFill="1" applyBorder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wrapText="1"/>
      <protection hidden="1"/>
    </xf>
    <xf numFmtId="164" fontId="2" fillId="0" borderId="1" xfId="1" applyNumberFormat="1" applyFont="1" applyFill="1" applyBorder="1" applyAlignment="1" applyProtection="1">
      <alignment horizontal="right" wrapText="1"/>
      <protection hidden="1"/>
    </xf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1" xfId="1" applyFont="1" applyFill="1" applyBorder="1" applyAlignment="1" applyProtection="1">
      <alignment wrapText="1"/>
      <protection hidden="1"/>
    </xf>
    <xf numFmtId="0" fontId="9" fillId="0" borderId="0" xfId="1" applyFont="1" applyFill="1" applyAlignment="1">
      <alignment horizontal="center" vertical="top" wrapText="1"/>
    </xf>
    <xf numFmtId="164" fontId="7" fillId="0" borderId="1" xfId="1" applyNumberFormat="1" applyFont="1" applyFill="1" applyBorder="1" applyAlignment="1" applyProtection="1">
      <alignment horizontal="right" wrapText="1"/>
      <protection hidden="1"/>
    </xf>
    <xf numFmtId="4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0" xfId="2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1" applyFont="1" applyFill="1" applyBorder="1" applyAlignment="1" applyProtection="1">
      <alignment horizontal="center" vertical="top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1" applyFont="1" applyFill="1" applyBorder="1" applyAlignment="1" applyProtection="1">
      <alignment horizontal="center" vertical="top" wrapText="1"/>
      <protection hidden="1"/>
    </xf>
    <xf numFmtId="0" fontId="3" fillId="0" borderId="0" xfId="2" applyFont="1" applyFill="1" applyAlignment="1" applyProtection="1">
      <alignment horizontal="right"/>
      <protection hidden="1"/>
    </xf>
    <xf numFmtId="0" fontId="3" fillId="0" borderId="0" xfId="1" applyFont="1" applyFill="1"/>
    <xf numFmtId="0" fontId="3" fillId="0" borderId="0" xfId="2" applyFont="1" applyFill="1" applyAlignment="1" applyProtection="1">
      <protection hidden="1"/>
    </xf>
    <xf numFmtId="0" fontId="3" fillId="0" borderId="0" xfId="2" applyFont="1" applyFill="1" applyAlignment="1" applyProtection="1">
      <alignment horizontal="center"/>
      <protection hidden="1"/>
    </xf>
    <xf numFmtId="0" fontId="3" fillId="0" borderId="0" xfId="1" applyFont="1" applyFill="1" applyAlignment="1">
      <alignment wrapText="1"/>
    </xf>
    <xf numFmtId="164" fontId="3" fillId="0" borderId="2" xfId="4" applyNumberFormat="1" applyFont="1" applyFill="1" applyBorder="1" applyAlignment="1" applyProtection="1">
      <alignment horizontal="right" wrapText="1"/>
      <protection hidden="1"/>
    </xf>
    <xf numFmtId="164" fontId="3" fillId="0" borderId="2" xfId="3" applyNumberFormat="1" applyFont="1" applyFill="1" applyBorder="1" applyAlignment="1" applyProtection="1">
      <alignment horizontal="right" wrapText="1"/>
      <protection hidden="1"/>
    </xf>
    <xf numFmtId="164" fontId="3" fillId="0" borderId="1" xfId="3" applyNumberFormat="1" applyFont="1" applyFill="1" applyBorder="1" applyAlignment="1" applyProtection="1">
      <alignment horizontal="right" wrapText="1"/>
      <protection hidden="1"/>
    </xf>
    <xf numFmtId="0" fontId="3" fillId="0" borderId="0" xfId="2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vertical="center"/>
      <protection hidden="1"/>
    </xf>
    <xf numFmtId="0" fontId="3" fillId="0" borderId="4" xfId="1" applyNumberFormat="1" applyFont="1" applyFill="1" applyBorder="1" applyAlignment="1" applyProtection="1">
      <alignment vertical="center"/>
      <protection hidden="1"/>
    </xf>
    <xf numFmtId="0" fontId="3" fillId="0" borderId="5" xfId="1" applyNumberFormat="1" applyFont="1" applyFill="1" applyBorder="1" applyAlignment="1" applyProtection="1">
      <alignment vertical="center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vertical="center" wrapText="1"/>
      <protection hidden="1"/>
    </xf>
    <xf numFmtId="0" fontId="3" fillId="0" borderId="4" xfId="1" applyNumberFormat="1" applyFont="1" applyFill="1" applyBorder="1" applyAlignment="1" applyProtection="1">
      <alignment vertical="center" wrapText="1"/>
      <protection hidden="1"/>
    </xf>
    <xf numFmtId="0" fontId="3" fillId="0" borderId="5" xfId="1" applyNumberFormat="1" applyFont="1" applyFill="1" applyBorder="1" applyAlignment="1" applyProtection="1">
      <alignment vertical="center" wrapText="1"/>
      <protection hidden="1"/>
    </xf>
    <xf numFmtId="0" fontId="3" fillId="0" borderId="0" xfId="1" applyNumberFormat="1" applyFont="1" applyFill="1" applyBorder="1" applyAlignment="1" applyProtection="1">
      <alignment vertical="center" wrapText="1"/>
      <protection hidden="1"/>
    </xf>
    <xf numFmtId="0" fontId="3" fillId="0" borderId="8" xfId="1" applyNumberFormat="1" applyFont="1" applyFill="1" applyBorder="1" applyAlignment="1" applyProtection="1">
      <alignment vertical="center" wrapText="1"/>
      <protection hidden="1"/>
    </xf>
    <xf numFmtId="0" fontId="3" fillId="0" borderId="9" xfId="1" applyNumberFormat="1" applyFont="1" applyFill="1" applyBorder="1" applyAlignment="1" applyProtection="1">
      <alignment vertical="center" wrapText="1"/>
      <protection hidden="1"/>
    </xf>
    <xf numFmtId="0" fontId="3" fillId="0" borderId="10" xfId="1" applyNumberFormat="1" applyFont="1" applyFill="1" applyBorder="1" applyAlignment="1" applyProtection="1">
      <alignment vertical="center" wrapText="1"/>
      <protection hidden="1"/>
    </xf>
    <xf numFmtId="0" fontId="3" fillId="0" borderId="12" xfId="1" applyNumberFormat="1" applyFont="1" applyFill="1" applyBorder="1" applyAlignment="1" applyProtection="1">
      <alignment vertical="center" wrapText="1"/>
      <protection hidden="1"/>
    </xf>
    <xf numFmtId="0" fontId="3" fillId="0" borderId="13" xfId="1" applyNumberFormat="1" applyFont="1" applyFill="1" applyBorder="1" applyAlignment="1" applyProtection="1">
      <alignment vertical="center" wrapText="1"/>
      <protection hidden="1"/>
    </xf>
    <xf numFmtId="0" fontId="10" fillId="0" borderId="4" xfId="1" applyFont="1" applyFill="1" applyBorder="1" applyAlignment="1" applyProtection="1">
      <alignment vertical="top" wrapText="1"/>
      <protection hidden="1"/>
    </xf>
    <xf numFmtId="0" fontId="10" fillId="0" borderId="5" xfId="1" applyFont="1" applyFill="1" applyBorder="1" applyAlignment="1" applyProtection="1">
      <alignment vertical="top" wrapText="1"/>
      <protection hidden="1"/>
    </xf>
    <xf numFmtId="0" fontId="10" fillId="0" borderId="1" xfId="1" applyFont="1" applyFill="1" applyBorder="1" applyAlignment="1" applyProtection="1">
      <alignment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vertical="center" wrapText="1"/>
    </xf>
    <xf numFmtId="0" fontId="3" fillId="0" borderId="0" xfId="2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12" fillId="2" borderId="1" xfId="1" applyFont="1" applyFill="1" applyBorder="1" applyAlignment="1" applyProtection="1">
      <alignment horizontal="center" vertical="top" wrapText="1"/>
      <protection hidden="1"/>
    </xf>
    <xf numFmtId="0" fontId="9" fillId="0" borderId="1" xfId="1" applyFont="1" applyFill="1" applyBorder="1" applyAlignment="1" applyProtection="1">
      <alignment horizontal="center" vertical="top" wrapText="1"/>
      <protection hidden="1"/>
    </xf>
    <xf numFmtId="0" fontId="13" fillId="0" borderId="3" xfId="1" applyFont="1" applyFill="1" applyBorder="1" applyAlignment="1" applyProtection="1">
      <alignment horizontal="center" vertical="center" wrapText="1"/>
      <protection hidden="1"/>
    </xf>
    <xf numFmtId="0" fontId="13" fillId="0" borderId="4" xfId="1" applyFont="1" applyFill="1" applyBorder="1" applyAlignment="1" applyProtection="1">
      <alignment horizontal="center" vertical="center" wrapText="1"/>
      <protection hidden="1"/>
    </xf>
    <xf numFmtId="0" fontId="13" fillId="0" borderId="5" xfId="1" applyFont="1" applyFill="1" applyBorder="1" applyAlignment="1" applyProtection="1">
      <alignment horizontal="center" vertical="center" wrapText="1"/>
      <protection hidden="1"/>
    </xf>
    <xf numFmtId="0" fontId="9" fillId="0" borderId="3" xfId="1" applyFont="1" applyFill="1" applyBorder="1" applyAlignment="1" applyProtection="1">
      <alignment horizontal="center" vertical="top" wrapText="1"/>
      <protection hidden="1"/>
    </xf>
    <xf numFmtId="0" fontId="9" fillId="0" borderId="4" xfId="1" applyFont="1" applyFill="1" applyBorder="1" applyAlignment="1" applyProtection="1">
      <alignment horizontal="center" vertical="top" wrapText="1"/>
      <protection hidden="1"/>
    </xf>
    <xf numFmtId="0" fontId="9" fillId="0" borderId="5" xfId="1" applyFont="1" applyFill="1" applyBorder="1" applyAlignment="1" applyProtection="1">
      <alignment horizontal="center" vertical="top" wrapText="1"/>
      <protection hidden="1"/>
    </xf>
    <xf numFmtId="0" fontId="13" fillId="0" borderId="3" xfId="1" applyFont="1" applyFill="1" applyBorder="1" applyAlignment="1" applyProtection="1">
      <alignment horizontal="center" vertical="top" wrapText="1"/>
      <protection hidden="1"/>
    </xf>
    <xf numFmtId="0" fontId="13" fillId="0" borderId="4" xfId="1" applyFont="1" applyFill="1" applyBorder="1" applyAlignment="1" applyProtection="1">
      <alignment horizontal="center" vertical="top" wrapText="1"/>
      <protection hidden="1"/>
    </xf>
    <xf numFmtId="0" fontId="13" fillId="0" borderId="5" xfId="1" applyFont="1" applyFill="1" applyBorder="1" applyAlignment="1" applyProtection="1">
      <alignment horizontal="center" vertical="top" wrapText="1"/>
      <protection hidden="1"/>
    </xf>
    <xf numFmtId="0" fontId="12" fillId="0" borderId="1" xfId="1" applyFont="1" applyFill="1" applyBorder="1" applyAlignment="1" applyProtection="1">
      <alignment horizontal="center" vertical="top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Обычный 2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34"/>
  <sheetViews>
    <sheetView showGridLines="0" tabSelected="1" zoomScale="80" zoomScaleNormal="80" workbookViewId="0">
      <pane xSplit="7" topLeftCell="DX1" activePane="topRight" state="frozen"/>
      <selection activeCell="A4" sqref="A4"/>
      <selection pane="topRight" activeCell="FT10" sqref="FT10"/>
    </sheetView>
  </sheetViews>
  <sheetFormatPr defaultColWidth="9.140625" defaultRowHeight="12.75" x14ac:dyDescent="0.2"/>
  <cols>
    <col min="1" max="1" width="15.7109375" style="26" customWidth="1"/>
    <col min="2" max="7" width="0" style="26" hidden="1" customWidth="1"/>
    <col min="8" max="8" width="14.28515625" style="26" customWidth="1"/>
    <col min="9" max="9" width="9.7109375" style="26" hidden="1" customWidth="1"/>
    <col min="10" max="10" width="10.7109375" style="26" hidden="1" customWidth="1"/>
    <col min="11" max="11" width="16" style="26" customWidth="1"/>
    <col min="12" max="12" width="9.28515625" style="26" hidden="1" customWidth="1"/>
    <col min="13" max="13" width="2.28515625" style="26" hidden="1" customWidth="1"/>
    <col min="14" max="14" width="12.28515625" style="26" customWidth="1"/>
    <col min="15" max="15" width="9.28515625" style="26" customWidth="1"/>
    <col min="16" max="16" width="11.7109375" style="26" customWidth="1"/>
    <col min="17" max="17" width="14.7109375" style="26" customWidth="1"/>
    <col min="18" max="18" width="9.28515625" style="26" hidden="1" customWidth="1"/>
    <col min="19" max="19" width="11.7109375" style="26" hidden="1" customWidth="1"/>
    <col min="20" max="20" width="12.140625" style="26" customWidth="1"/>
    <col min="21" max="21" width="9.5703125" style="26" hidden="1" customWidth="1"/>
    <col min="22" max="22" width="12.28515625" style="26" hidden="1" customWidth="1"/>
    <col min="23" max="23" width="12.28515625" style="26" customWidth="1"/>
    <col min="24" max="24" width="9.28515625" style="26" hidden="1" customWidth="1"/>
    <col min="25" max="25" width="10.7109375" style="26" hidden="1" customWidth="1"/>
    <col min="26" max="26" width="16.140625" style="26" customWidth="1"/>
    <col min="27" max="28" width="13.85546875" style="26" hidden="1" customWidth="1"/>
    <col min="29" max="29" width="13.85546875" style="26" customWidth="1"/>
    <col min="30" max="30" width="10.7109375" style="26" customWidth="1"/>
    <col min="31" max="31" width="14.42578125" style="26" customWidth="1"/>
    <col min="32" max="32" width="18" style="26" customWidth="1"/>
    <col min="33" max="33" width="10.28515625" style="26" bestFit="1" customWidth="1"/>
    <col min="34" max="34" width="12.5703125" style="26" customWidth="1"/>
    <col min="35" max="35" width="16.42578125" style="26" customWidth="1"/>
    <col min="36" max="36" width="12.85546875" style="26" customWidth="1"/>
    <col min="37" max="37" width="16.42578125" style="26" bestFit="1" customWidth="1"/>
    <col min="38" max="38" width="15.7109375" style="26" customWidth="1"/>
    <col min="39" max="39" width="10.42578125" style="26" hidden="1" customWidth="1"/>
    <col min="40" max="40" width="12" style="26" hidden="1" customWidth="1"/>
    <col min="41" max="41" width="21.5703125" style="26" customWidth="1"/>
    <col min="42" max="42" width="10.28515625" style="26" hidden="1" customWidth="1"/>
    <col min="43" max="43" width="11.7109375" style="26" hidden="1" customWidth="1"/>
    <col min="44" max="44" width="25.140625" style="26" customWidth="1"/>
    <col min="45" max="45" width="1.28515625" style="26" hidden="1" customWidth="1"/>
    <col min="46" max="46" width="2.5703125" style="26" hidden="1" customWidth="1"/>
    <col min="47" max="47" width="12" style="26" customWidth="1"/>
    <col min="48" max="48" width="9.28515625" style="26" customWidth="1"/>
    <col min="49" max="49" width="10.85546875" style="26" customWidth="1"/>
    <col min="50" max="50" width="12.140625" style="26" customWidth="1"/>
    <col min="51" max="51" width="9.28515625" style="26" hidden="1" customWidth="1"/>
    <col min="52" max="52" width="11" style="26" hidden="1" customWidth="1"/>
    <col min="53" max="53" width="13.7109375" style="26" customWidth="1"/>
    <col min="54" max="55" width="13.85546875" style="26" hidden="1" customWidth="1"/>
    <col min="56" max="56" width="12.140625" style="26" customWidth="1"/>
    <col min="57" max="58" width="13.85546875" style="26" hidden="1" customWidth="1"/>
    <col min="59" max="59" width="12.5703125" style="26" customWidth="1"/>
    <col min="60" max="61" width="13.85546875" style="26" hidden="1" customWidth="1"/>
    <col min="62" max="62" width="13.85546875" style="26" customWidth="1"/>
    <col min="63" max="64" width="13.85546875" style="26" hidden="1" customWidth="1"/>
    <col min="65" max="65" width="13.85546875" style="26" customWidth="1"/>
    <col min="66" max="67" width="13.85546875" style="26" hidden="1" customWidth="1"/>
    <col min="68" max="68" width="13.140625" style="26" customWidth="1"/>
    <col min="69" max="69" width="9.7109375" style="26" hidden="1" customWidth="1"/>
    <col min="70" max="70" width="10.7109375" style="26" hidden="1" customWidth="1"/>
    <col min="71" max="71" width="23.85546875" style="26" customWidth="1"/>
    <col min="72" max="72" width="2" style="26" hidden="1" customWidth="1"/>
    <col min="73" max="73" width="1.42578125" style="26" hidden="1" customWidth="1"/>
    <col min="74" max="74" width="17" style="26" customWidth="1"/>
    <col min="75" max="75" width="9.5703125" style="26" hidden="1" customWidth="1"/>
    <col min="76" max="76" width="11.7109375" style="26" hidden="1" customWidth="1"/>
    <col min="77" max="77" width="15.5703125" style="26" customWidth="1"/>
    <col min="78" max="78" width="10.5703125" style="26" hidden="1" customWidth="1"/>
    <col min="79" max="79" width="12.28515625" style="26" hidden="1" customWidth="1"/>
    <col min="80" max="80" width="16.140625" style="26" customWidth="1"/>
    <col min="81" max="81" width="10.28515625" style="26" hidden="1" customWidth="1"/>
    <col min="82" max="82" width="12.28515625" style="26" hidden="1" customWidth="1"/>
    <col min="83" max="83" width="16.42578125" style="26" customWidth="1"/>
    <col min="84" max="84" width="11.42578125" style="26" customWidth="1"/>
    <col min="85" max="85" width="12.5703125" style="26" customWidth="1"/>
    <col min="86" max="86" width="15.140625" style="26" customWidth="1"/>
    <col min="87" max="87" width="10.5703125" style="26" hidden="1" customWidth="1"/>
    <col min="88" max="88" width="12.42578125" style="26" hidden="1" customWidth="1"/>
    <col min="89" max="89" width="14.85546875" style="26" customWidth="1"/>
    <col min="90" max="90" width="9.28515625" style="26" hidden="1" customWidth="1"/>
    <col min="91" max="91" width="2" style="26" hidden="1" customWidth="1"/>
    <col min="92" max="92" width="26.42578125" style="26" customWidth="1"/>
    <col min="93" max="93" width="13.85546875" style="26" hidden="1" customWidth="1"/>
    <col min="94" max="94" width="0.7109375" style="26" hidden="1" customWidth="1"/>
    <col min="95" max="95" width="13.7109375" style="26" customWidth="1"/>
    <col min="96" max="96" width="10.5703125" style="26" customWidth="1"/>
    <col min="97" max="97" width="14.85546875" style="26" customWidth="1"/>
    <col min="98" max="98" width="14.5703125" style="26" customWidth="1"/>
    <col min="99" max="99" width="13.5703125" style="26" customWidth="1"/>
    <col min="100" max="100" width="15" style="26" customWidth="1"/>
    <col min="101" max="101" width="16" style="26" customWidth="1"/>
    <col min="102" max="103" width="13.85546875" style="26" hidden="1" customWidth="1"/>
    <col min="104" max="104" width="16.85546875" style="26" customWidth="1"/>
    <col min="105" max="106" width="13.85546875" style="26" hidden="1" customWidth="1"/>
    <col min="107" max="107" width="17" style="26" customWidth="1"/>
    <col min="108" max="108" width="16.140625" style="26" customWidth="1"/>
    <col min="109" max="109" width="15" style="26" customWidth="1"/>
    <col min="110" max="112" width="13.85546875" style="26" customWidth="1"/>
    <col min="113" max="113" width="11.85546875" style="26" customWidth="1"/>
    <col min="114" max="114" width="11.140625" style="26" customWidth="1"/>
    <col min="115" max="115" width="11.85546875" style="26" customWidth="1"/>
    <col min="116" max="116" width="13.7109375" style="26" customWidth="1"/>
    <col min="117" max="117" width="9.140625" style="26" hidden="1" customWidth="1"/>
    <col min="118" max="118" width="12.140625" style="26" hidden="1" customWidth="1"/>
    <col min="119" max="119" width="14.7109375" style="26" customWidth="1"/>
    <col min="120" max="120" width="11.5703125" style="26" customWidth="1"/>
    <col min="121" max="121" width="11.7109375" style="26" customWidth="1"/>
    <col min="122" max="122" width="13.85546875" style="26" customWidth="1"/>
    <col min="123" max="123" width="10.5703125" style="26" hidden="1" customWidth="1"/>
    <col min="124" max="124" width="11.5703125" style="26" hidden="1" customWidth="1"/>
    <col min="125" max="125" width="14" style="26" customWidth="1"/>
    <col min="126" max="126" width="11.5703125" style="26" hidden="1" customWidth="1"/>
    <col min="127" max="127" width="12.28515625" style="26" hidden="1" customWidth="1"/>
    <col min="128" max="128" width="15.7109375" style="26" customWidth="1"/>
    <col min="129" max="130" width="13.85546875" style="26" hidden="1" customWidth="1"/>
    <col min="131" max="131" width="15.7109375" style="26" customWidth="1"/>
    <col min="132" max="132" width="3" style="26" hidden="1" customWidth="1"/>
    <col min="133" max="133" width="2.7109375" style="26" hidden="1" customWidth="1"/>
    <col min="134" max="134" width="12.7109375" style="26" customWidth="1"/>
    <col min="135" max="135" width="11" style="26" hidden="1" customWidth="1"/>
    <col min="136" max="136" width="12" style="26" hidden="1" customWidth="1"/>
    <col min="137" max="137" width="16" style="26" customWidth="1"/>
    <col min="138" max="139" width="13.85546875" style="26" hidden="1" customWidth="1"/>
    <col min="140" max="140" width="14.7109375" style="26" customWidth="1"/>
    <col min="141" max="141" width="9.5703125" style="26" hidden="1" customWidth="1"/>
    <col min="142" max="142" width="12.42578125" style="26" hidden="1" customWidth="1"/>
    <col min="143" max="143" width="25.28515625" style="26" customWidth="1"/>
    <col min="144" max="144" width="13.85546875" style="26" hidden="1" customWidth="1"/>
    <col min="145" max="145" width="0.7109375" style="26" hidden="1" customWidth="1"/>
    <col min="146" max="146" width="14.42578125" style="26" customWidth="1"/>
    <col min="147" max="148" width="13.85546875" style="26" hidden="1" customWidth="1"/>
    <col min="149" max="149" width="37.28515625" style="26" customWidth="1"/>
    <col min="150" max="150" width="13.85546875" style="26" hidden="1" customWidth="1"/>
    <col min="151" max="151" width="0.28515625" style="26" hidden="1" customWidth="1"/>
    <col min="152" max="152" width="13.85546875" style="26" customWidth="1"/>
    <col min="153" max="153" width="9.85546875" style="26" hidden="1" customWidth="1"/>
    <col min="154" max="154" width="10.85546875" style="26" hidden="1" customWidth="1"/>
    <col min="155" max="155" width="13.85546875" style="26" customWidth="1"/>
    <col min="156" max="157" width="13.85546875" style="26" hidden="1" customWidth="1"/>
    <col min="158" max="158" width="23.85546875" style="26" customWidth="1"/>
    <col min="159" max="159" width="12.7109375" style="26" hidden="1" customWidth="1"/>
    <col min="160" max="160" width="4.85546875" style="26" hidden="1" customWidth="1"/>
    <col min="161" max="161" width="22.85546875" style="26" customWidth="1"/>
    <col min="162" max="163" width="13.85546875" style="26" hidden="1" customWidth="1"/>
    <col min="164" max="164" width="17.85546875" style="26" customWidth="1"/>
    <col min="165" max="166" width="13.85546875" style="26" hidden="1" customWidth="1"/>
    <col min="167" max="167" width="14.7109375" style="26" customWidth="1"/>
    <col min="168" max="169" width="13.85546875" style="26" hidden="1" customWidth="1"/>
    <col min="170" max="170" width="23.42578125" style="26" customWidth="1"/>
    <col min="171" max="171" width="13.85546875" style="26" hidden="1" customWidth="1"/>
    <col min="172" max="172" width="0.7109375" style="26" hidden="1" customWidth="1"/>
    <col min="173" max="173" width="16.140625" style="26" customWidth="1"/>
    <col min="174" max="174" width="2" style="26" hidden="1" customWidth="1"/>
    <col min="175" max="175" width="2.28515625" style="26" hidden="1" customWidth="1"/>
    <col min="176" max="176" width="13.85546875" style="26" customWidth="1"/>
    <col min="177" max="178" width="13.85546875" style="26" hidden="1" customWidth="1"/>
    <col min="179" max="179" width="15.28515625" style="26" customWidth="1"/>
    <col min="180" max="180" width="9.5703125" style="26" hidden="1" customWidth="1"/>
    <col min="181" max="181" width="10.7109375" style="26" hidden="1" customWidth="1"/>
    <col min="182" max="182" width="18.5703125" style="26" customWidth="1"/>
    <col min="183" max="183" width="11.28515625" style="26" hidden="1" customWidth="1"/>
    <col min="184" max="184" width="13.85546875" style="26" hidden="1" customWidth="1"/>
    <col min="185" max="185" width="13.85546875" style="26" customWidth="1"/>
    <col min="186" max="186" width="10.5703125" style="26" hidden="1" customWidth="1"/>
    <col min="187" max="187" width="10.7109375" style="26" hidden="1" customWidth="1"/>
    <col min="188" max="188" width="15.85546875" style="26" customWidth="1"/>
    <col min="189" max="189" width="9.28515625" style="26" hidden="1" customWidth="1"/>
    <col min="190" max="190" width="12.140625" style="26" hidden="1" customWidth="1"/>
    <col min="191" max="191" width="13.140625" style="26" customWidth="1"/>
    <col min="192" max="192" width="9.28515625" style="26" hidden="1" customWidth="1"/>
    <col min="193" max="193" width="1.140625" style="26" hidden="1" customWidth="1"/>
    <col min="194" max="194" width="15.28515625" style="26" customWidth="1"/>
    <col min="195" max="195" width="11.5703125" style="26" hidden="1" customWidth="1"/>
    <col min="196" max="196" width="11.7109375" style="26" hidden="1" customWidth="1"/>
    <col min="197" max="197" width="24.28515625" style="26" customWidth="1"/>
    <col min="198" max="198" width="7.28515625" style="26" hidden="1" customWidth="1"/>
    <col min="199" max="199" width="18.28515625" style="26" hidden="1" customWidth="1"/>
    <col min="200" max="200" width="20.7109375" style="26" customWidth="1"/>
    <col min="201" max="202" width="13.85546875" style="26" hidden="1" customWidth="1"/>
    <col min="203" max="203" width="18.5703125" style="26" customWidth="1"/>
    <col min="204" max="204" width="10" style="26" hidden="1" customWidth="1"/>
    <col min="205" max="205" width="0.140625" style="26" hidden="1" customWidth="1"/>
    <col min="206" max="206" width="15.85546875" style="26" customWidth="1"/>
    <col min="207" max="207" width="11.85546875" style="26" customWidth="1"/>
    <col min="208" max="208" width="13" style="26" customWidth="1"/>
    <col min="209" max="209" width="12.28515625" style="26" customWidth="1"/>
    <col min="210" max="210" width="11.7109375" style="26" customWidth="1"/>
    <col min="211" max="211" width="12.5703125" style="26" customWidth="1"/>
    <col min="212" max="212" width="13.85546875" style="26" customWidth="1"/>
    <col min="213" max="213" width="11.42578125" style="26" customWidth="1"/>
    <col min="214" max="214" width="12.42578125" style="26" customWidth="1"/>
    <col min="215" max="238" width="9.140625" style="26" customWidth="1"/>
    <col min="239" max="16384" width="9.140625" style="26"/>
  </cols>
  <sheetData>
    <row r="1" spans="1:214" ht="15.6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P1" s="8"/>
      <c r="Q1" s="8"/>
      <c r="R1" s="8"/>
      <c r="S1" s="8"/>
      <c r="T1" s="8"/>
      <c r="U1" s="8"/>
      <c r="V1" s="58"/>
      <c r="W1" s="58"/>
      <c r="X1" s="58"/>
      <c r="Y1" s="58"/>
      <c r="Z1" s="8"/>
      <c r="AA1" s="8"/>
      <c r="AB1" s="8"/>
      <c r="AD1" s="8"/>
      <c r="AF1" s="8" t="s">
        <v>169</v>
      </c>
      <c r="AG1" s="8"/>
      <c r="AH1" s="8"/>
      <c r="AI1" s="8"/>
      <c r="AJ1" s="8"/>
      <c r="AK1" s="8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</row>
    <row r="2" spans="1:214" ht="14.25" customHeight="1" x14ac:dyDescent="0.2">
      <c r="A2" s="1"/>
      <c r="B2" s="1"/>
      <c r="C2" s="1"/>
      <c r="D2" s="1"/>
      <c r="E2" s="1"/>
      <c r="F2" s="1"/>
      <c r="G2" s="1"/>
      <c r="H2" s="56" t="s">
        <v>144</v>
      </c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7"/>
      <c r="AA2" s="57"/>
      <c r="AB2" s="57"/>
      <c r="AC2" s="57"/>
      <c r="AD2" s="57"/>
      <c r="AE2" s="57"/>
      <c r="AF2" s="57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</row>
    <row r="3" spans="1:214" ht="15.7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16" t="s">
        <v>143</v>
      </c>
      <c r="Z3" s="8"/>
      <c r="AA3" s="8"/>
      <c r="AB3" s="8"/>
      <c r="AC3" s="8"/>
      <c r="AD3" s="8"/>
      <c r="AE3" s="8"/>
      <c r="AF3" s="8"/>
      <c r="AG3" s="8"/>
      <c r="AH3" s="39" t="s">
        <v>170</v>
      </c>
      <c r="AI3" s="8"/>
      <c r="AJ3" s="8"/>
      <c r="AK3" s="8"/>
      <c r="AM3" s="8"/>
      <c r="AN3" s="8"/>
      <c r="AO3" s="8"/>
      <c r="AP3" s="8"/>
      <c r="AQ3" s="8"/>
      <c r="AR3" s="8"/>
      <c r="AS3" s="8"/>
      <c r="AT3" s="28" t="s">
        <v>143</v>
      </c>
      <c r="AU3" s="8"/>
      <c r="AV3" s="8"/>
      <c r="AW3" s="8"/>
      <c r="AY3" s="8"/>
      <c r="AZ3" s="8"/>
      <c r="BA3" s="8"/>
      <c r="BB3" s="8"/>
      <c r="BC3" s="8"/>
      <c r="BD3" s="8"/>
      <c r="BE3" s="8"/>
      <c r="BF3" s="8"/>
      <c r="BG3" s="39" t="s">
        <v>170</v>
      </c>
      <c r="BH3" s="8"/>
      <c r="BI3" s="8"/>
      <c r="BJ3" s="39"/>
      <c r="BK3" s="8"/>
      <c r="BL3" s="8"/>
      <c r="BM3" s="8"/>
      <c r="BN3" s="8"/>
      <c r="BO3" s="8"/>
      <c r="BP3" s="8"/>
      <c r="BQ3" s="8"/>
      <c r="BR3" s="8"/>
      <c r="BS3" s="8"/>
      <c r="BT3" s="8"/>
      <c r="BU3" s="16" t="s">
        <v>143</v>
      </c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H3" s="8"/>
      <c r="CI3" s="8"/>
      <c r="CJ3" s="16" t="s">
        <v>143</v>
      </c>
      <c r="CK3" s="39" t="s">
        <v>170</v>
      </c>
      <c r="CL3" s="8"/>
      <c r="CM3" s="8"/>
      <c r="CN3" s="39"/>
      <c r="CO3" s="8"/>
      <c r="CP3" s="8"/>
      <c r="CQ3" s="8"/>
      <c r="CR3" s="8"/>
      <c r="CS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39" t="s">
        <v>170</v>
      </c>
      <c r="DF3" s="39"/>
      <c r="DG3" s="8"/>
      <c r="DH3" s="8"/>
      <c r="DI3" s="39"/>
      <c r="DJ3" s="8"/>
      <c r="DK3" s="8"/>
      <c r="DL3" s="8"/>
      <c r="DM3" s="8"/>
      <c r="DN3" s="16" t="s">
        <v>143</v>
      </c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28" t="s">
        <v>170</v>
      </c>
      <c r="EB3" s="8"/>
      <c r="EC3" s="8"/>
      <c r="ED3" s="28"/>
      <c r="EE3" s="8"/>
      <c r="EF3" s="8"/>
      <c r="EG3" s="28"/>
      <c r="EH3" s="8"/>
      <c r="EI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25" t="s">
        <v>170</v>
      </c>
      <c r="FF3" s="8"/>
      <c r="FG3" s="8"/>
      <c r="FH3" s="28"/>
      <c r="FI3" s="8"/>
      <c r="FJ3" s="8"/>
      <c r="FK3" s="2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I3" s="8"/>
      <c r="GK3" s="16" t="s">
        <v>143</v>
      </c>
      <c r="GL3" s="33" t="s">
        <v>170</v>
      </c>
      <c r="GM3" s="8"/>
      <c r="GN3" s="8"/>
      <c r="GO3" s="25"/>
      <c r="GP3" s="8"/>
      <c r="GQ3" s="8"/>
      <c r="GR3" s="25"/>
      <c r="GS3" s="8"/>
      <c r="GT3" s="8"/>
      <c r="GU3" s="8"/>
      <c r="GV3" s="8"/>
      <c r="GW3" s="8"/>
      <c r="GX3" s="8"/>
      <c r="GY3" s="8"/>
      <c r="HA3" s="8"/>
      <c r="HB3" s="8"/>
      <c r="HC3" s="16"/>
      <c r="HE3" s="8"/>
      <c r="HF3" s="16" t="s">
        <v>170</v>
      </c>
    </row>
    <row r="4" spans="1:214" ht="12.75" customHeight="1" x14ac:dyDescent="0.2">
      <c r="A4" s="52" t="s">
        <v>127</v>
      </c>
      <c r="B4" s="52"/>
      <c r="C4" s="10"/>
      <c r="D4" s="10"/>
      <c r="E4" s="10"/>
      <c r="F4" s="10"/>
      <c r="G4" s="10"/>
      <c r="H4" s="52" t="s">
        <v>142</v>
      </c>
      <c r="I4" s="52"/>
      <c r="J4" s="52"/>
      <c r="K4" s="60" t="s">
        <v>130</v>
      </c>
      <c r="L4" s="60"/>
      <c r="M4" s="60"/>
      <c r="N4" s="52" t="s">
        <v>141</v>
      </c>
      <c r="O4" s="52"/>
      <c r="P4" s="52"/>
      <c r="Q4" s="52"/>
      <c r="R4" s="52"/>
      <c r="S4" s="52"/>
      <c r="T4" s="63" t="s">
        <v>130</v>
      </c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3"/>
      <c r="AI4" s="64" t="s">
        <v>130</v>
      </c>
      <c r="AJ4" s="64"/>
      <c r="AK4" s="64"/>
      <c r="AL4" s="64"/>
      <c r="AM4" s="64"/>
      <c r="AN4" s="64"/>
      <c r="AO4" s="64"/>
      <c r="AP4" s="64"/>
      <c r="AQ4" s="64"/>
      <c r="AR4" s="64"/>
      <c r="AS4" s="37"/>
      <c r="AT4" s="38"/>
      <c r="AU4" s="52" t="s">
        <v>140</v>
      </c>
      <c r="AV4" s="52"/>
      <c r="AW4" s="52"/>
      <c r="AX4" s="52"/>
      <c r="AY4" s="52"/>
      <c r="AZ4" s="52"/>
      <c r="BA4" s="60" t="s">
        <v>130</v>
      </c>
      <c r="BB4" s="60"/>
      <c r="BC4" s="60"/>
      <c r="BD4" s="60"/>
      <c r="BE4" s="60"/>
      <c r="BF4" s="60"/>
      <c r="BG4" s="60"/>
      <c r="BH4" s="37"/>
      <c r="BI4" s="37"/>
      <c r="BJ4" s="61" t="s">
        <v>130</v>
      </c>
      <c r="BK4" s="96"/>
      <c r="BL4" s="96"/>
      <c r="BM4" s="96"/>
      <c r="BN4" s="96"/>
      <c r="BO4" s="96"/>
      <c r="BP4" s="96"/>
      <c r="BQ4" s="96"/>
      <c r="BR4" s="96"/>
      <c r="BS4" s="96"/>
      <c r="BT4" s="96"/>
      <c r="BU4" s="96"/>
      <c r="BV4" s="96"/>
      <c r="BW4" s="96"/>
      <c r="BX4" s="96"/>
      <c r="BY4" s="96"/>
      <c r="BZ4" s="96"/>
      <c r="CA4" s="96"/>
      <c r="CB4" s="96"/>
      <c r="CC4" s="96"/>
      <c r="CD4" s="96"/>
      <c r="CE4" s="96"/>
      <c r="CF4" s="96"/>
      <c r="CG4" s="97"/>
      <c r="CH4" s="52" t="s">
        <v>139</v>
      </c>
      <c r="CI4" s="52"/>
      <c r="CJ4" s="52"/>
      <c r="CK4" s="23" t="s">
        <v>130</v>
      </c>
      <c r="CL4" s="37"/>
      <c r="CM4" s="37"/>
      <c r="CN4" s="23" t="s">
        <v>130</v>
      </c>
      <c r="CO4" s="60"/>
      <c r="CP4" s="60"/>
      <c r="CQ4" s="52" t="s">
        <v>138</v>
      </c>
      <c r="CR4" s="52"/>
      <c r="CS4" s="52"/>
      <c r="CT4" s="52"/>
      <c r="CU4" s="52"/>
      <c r="CV4" s="52"/>
      <c r="CW4" s="60" t="s">
        <v>130</v>
      </c>
      <c r="CX4" s="60"/>
      <c r="CY4" s="60"/>
      <c r="CZ4" s="60"/>
      <c r="DA4" s="60"/>
      <c r="DB4" s="60"/>
      <c r="DC4" s="60"/>
      <c r="DD4" s="60"/>
      <c r="DE4" s="60"/>
      <c r="DF4" s="60" t="s">
        <v>130</v>
      </c>
      <c r="DG4" s="60"/>
      <c r="DH4" s="60"/>
      <c r="DI4" s="78" t="s">
        <v>137</v>
      </c>
      <c r="DJ4" s="79"/>
      <c r="DK4" s="79"/>
      <c r="DL4" s="80"/>
      <c r="DM4" s="44"/>
      <c r="DN4" s="45"/>
      <c r="DO4" s="60" t="s">
        <v>130</v>
      </c>
      <c r="DP4" s="60"/>
      <c r="DQ4" s="60"/>
      <c r="DR4" s="60"/>
      <c r="DS4" s="60"/>
      <c r="DT4" s="60"/>
      <c r="DU4" s="60"/>
      <c r="DV4" s="60"/>
      <c r="DW4" s="60"/>
      <c r="DX4" s="60"/>
      <c r="DY4" s="60"/>
      <c r="DZ4" s="60"/>
      <c r="EA4" s="60"/>
      <c r="EB4" s="37"/>
      <c r="EC4" s="38"/>
      <c r="ED4" s="78" t="s">
        <v>136</v>
      </c>
      <c r="EE4" s="79"/>
      <c r="EF4" s="79"/>
      <c r="EG4" s="80"/>
      <c r="EH4" s="3"/>
      <c r="EI4" s="3"/>
      <c r="EJ4" s="60" t="s">
        <v>130</v>
      </c>
      <c r="EK4" s="60"/>
      <c r="EL4" s="60"/>
      <c r="EM4" s="60"/>
      <c r="EN4" s="60"/>
      <c r="EO4" s="60"/>
      <c r="EP4" s="60"/>
      <c r="EQ4" s="60"/>
      <c r="ER4" s="60"/>
      <c r="ES4" s="60"/>
      <c r="ET4" s="60"/>
      <c r="EU4" s="60"/>
      <c r="EV4" s="60"/>
      <c r="EW4" s="60"/>
      <c r="EX4" s="60"/>
      <c r="EY4" s="60"/>
      <c r="EZ4" s="2"/>
      <c r="FA4" s="2"/>
      <c r="FB4" s="52" t="s">
        <v>135</v>
      </c>
      <c r="FC4" s="52"/>
      <c r="FD4" s="52"/>
      <c r="FE4" s="23" t="s">
        <v>130</v>
      </c>
      <c r="FF4" s="2"/>
      <c r="FG4" s="2"/>
      <c r="FH4" s="60" t="s">
        <v>130</v>
      </c>
      <c r="FI4" s="60"/>
      <c r="FJ4" s="60"/>
      <c r="FK4" s="60"/>
      <c r="FL4" s="60"/>
      <c r="FM4" s="60"/>
      <c r="FN4" s="60"/>
      <c r="FO4" s="2"/>
      <c r="FP4" s="2"/>
      <c r="FQ4" s="52" t="s">
        <v>134</v>
      </c>
      <c r="FR4" s="52"/>
      <c r="FS4" s="52"/>
      <c r="FT4" s="60" t="s">
        <v>130</v>
      </c>
      <c r="FU4" s="60"/>
      <c r="FV4" s="60"/>
      <c r="FW4" s="52" t="s">
        <v>133</v>
      </c>
      <c r="FX4" s="52"/>
      <c r="FY4" s="52"/>
      <c r="FZ4" s="60" t="s">
        <v>130</v>
      </c>
      <c r="GA4" s="60"/>
      <c r="GB4" s="60"/>
      <c r="GC4" s="60"/>
      <c r="GD4" s="60"/>
      <c r="GE4" s="60"/>
      <c r="GF4" s="52" t="s">
        <v>132</v>
      </c>
      <c r="GG4" s="52"/>
      <c r="GH4" s="52"/>
      <c r="GI4" s="60" t="s">
        <v>130</v>
      </c>
      <c r="GJ4" s="60"/>
      <c r="GK4" s="60"/>
      <c r="GL4" s="89" t="s">
        <v>131</v>
      </c>
      <c r="GM4" s="34"/>
      <c r="GN4" s="34"/>
      <c r="GO4" s="63" t="s">
        <v>130</v>
      </c>
      <c r="GP4" s="87"/>
      <c r="GQ4" s="87"/>
      <c r="GR4" s="87"/>
      <c r="GS4" s="87"/>
      <c r="GT4" s="87"/>
      <c r="GU4" s="88"/>
      <c r="GV4" s="2"/>
      <c r="GW4" s="2"/>
      <c r="GX4" s="52" t="s">
        <v>129</v>
      </c>
      <c r="GY4" s="52"/>
      <c r="GZ4" s="52"/>
      <c r="HA4" s="60" t="s">
        <v>128</v>
      </c>
      <c r="HB4" s="60"/>
      <c r="HC4" s="60"/>
      <c r="HD4" s="60" t="s">
        <v>128</v>
      </c>
      <c r="HE4" s="60"/>
      <c r="HF4" s="60"/>
    </row>
    <row r="5" spans="1:214" ht="120.75" customHeight="1" x14ac:dyDescent="0.2">
      <c r="A5" s="52"/>
      <c r="B5" s="52"/>
      <c r="C5" s="10"/>
      <c r="D5" s="10"/>
      <c r="E5" s="10"/>
      <c r="F5" s="10"/>
      <c r="G5" s="10"/>
      <c r="H5" s="52"/>
      <c r="I5" s="52"/>
      <c r="J5" s="52"/>
      <c r="K5" s="52" t="s">
        <v>126</v>
      </c>
      <c r="L5" s="52"/>
      <c r="M5" s="52"/>
      <c r="N5" s="52"/>
      <c r="O5" s="52"/>
      <c r="P5" s="52"/>
      <c r="Q5" s="52"/>
      <c r="R5" s="52"/>
      <c r="S5" s="52"/>
      <c r="T5" s="61" t="s">
        <v>125</v>
      </c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5"/>
      <c r="AI5" s="53" t="s">
        <v>125</v>
      </c>
      <c r="AJ5" s="54"/>
      <c r="AK5" s="55"/>
      <c r="AL5" s="52" t="s">
        <v>124</v>
      </c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 t="s">
        <v>123</v>
      </c>
      <c r="BB5" s="52"/>
      <c r="BC5" s="52"/>
      <c r="BD5" s="52"/>
      <c r="BE5" s="52"/>
      <c r="BF5" s="52"/>
      <c r="BG5" s="52"/>
      <c r="BH5" s="41"/>
      <c r="BI5" s="41"/>
      <c r="BJ5" s="61" t="s">
        <v>123</v>
      </c>
      <c r="BK5" s="53"/>
      <c r="BL5" s="53"/>
      <c r="BM5" s="53"/>
      <c r="BN5" s="53"/>
      <c r="BO5" s="53"/>
      <c r="BP5" s="62"/>
      <c r="BQ5" s="41"/>
      <c r="BR5" s="42"/>
      <c r="BS5" s="61" t="s">
        <v>172</v>
      </c>
      <c r="BT5" s="53"/>
      <c r="BU5" s="53"/>
      <c r="BV5" s="94"/>
      <c r="BW5" s="94"/>
      <c r="BX5" s="94"/>
      <c r="BY5" s="94"/>
      <c r="BZ5" s="94"/>
      <c r="CA5" s="94"/>
      <c r="CB5" s="94"/>
      <c r="CC5" s="94"/>
      <c r="CD5" s="95"/>
      <c r="CE5" s="52" t="s">
        <v>122</v>
      </c>
      <c r="CF5" s="52"/>
      <c r="CG5" s="52"/>
      <c r="CH5" s="52"/>
      <c r="CI5" s="52"/>
      <c r="CJ5" s="52"/>
      <c r="CK5" s="22" t="s">
        <v>121</v>
      </c>
      <c r="CL5" s="41"/>
      <c r="CM5" s="42"/>
      <c r="CN5" s="22" t="s">
        <v>120</v>
      </c>
      <c r="CO5" s="40"/>
      <c r="CP5" s="42"/>
      <c r="CQ5" s="52"/>
      <c r="CR5" s="52"/>
      <c r="CS5" s="52"/>
      <c r="CT5" s="52"/>
      <c r="CU5" s="52"/>
      <c r="CV5" s="52"/>
      <c r="CW5" s="52" t="s">
        <v>119</v>
      </c>
      <c r="CX5" s="52"/>
      <c r="CY5" s="52"/>
      <c r="CZ5" s="52"/>
      <c r="DA5" s="52"/>
      <c r="DB5" s="52"/>
      <c r="DC5" s="52"/>
      <c r="DD5" s="52"/>
      <c r="DE5" s="52"/>
      <c r="DF5" s="52" t="s">
        <v>119</v>
      </c>
      <c r="DG5" s="52"/>
      <c r="DH5" s="52"/>
      <c r="DI5" s="81"/>
      <c r="DJ5" s="82"/>
      <c r="DK5" s="82"/>
      <c r="DL5" s="83"/>
      <c r="DM5" s="43"/>
      <c r="DN5" s="46"/>
      <c r="DO5" s="52" t="s">
        <v>118</v>
      </c>
      <c r="DP5" s="52"/>
      <c r="DQ5" s="52"/>
      <c r="DR5" s="52"/>
      <c r="DS5" s="52"/>
      <c r="DT5" s="52"/>
      <c r="DU5" s="52"/>
      <c r="DV5" s="52"/>
      <c r="DW5" s="52"/>
      <c r="DX5" s="52" t="s">
        <v>117</v>
      </c>
      <c r="DY5" s="52"/>
      <c r="DZ5" s="52"/>
      <c r="EA5" s="52"/>
      <c r="EB5" s="41"/>
      <c r="EC5" s="42"/>
      <c r="ED5" s="81"/>
      <c r="EE5" s="82"/>
      <c r="EF5" s="82"/>
      <c r="EG5" s="83"/>
      <c r="EH5" s="3"/>
      <c r="EI5" s="3"/>
      <c r="EJ5" s="52" t="s">
        <v>116</v>
      </c>
      <c r="EK5" s="52"/>
      <c r="EL5" s="52"/>
      <c r="EM5" s="52" t="s">
        <v>115</v>
      </c>
      <c r="EN5" s="52"/>
      <c r="EO5" s="52"/>
      <c r="EP5" s="52"/>
      <c r="EQ5" s="52"/>
      <c r="ER5" s="52"/>
      <c r="ES5" s="52" t="s">
        <v>114</v>
      </c>
      <c r="ET5" s="52"/>
      <c r="EU5" s="52"/>
      <c r="EV5" s="52" t="s">
        <v>113</v>
      </c>
      <c r="EW5" s="52"/>
      <c r="EX5" s="52"/>
      <c r="EY5" s="52"/>
      <c r="EZ5" s="52"/>
      <c r="FA5" s="52"/>
      <c r="FB5" s="52"/>
      <c r="FC5" s="52"/>
      <c r="FD5" s="52"/>
      <c r="FE5" s="22" t="s">
        <v>112</v>
      </c>
      <c r="FF5" s="3"/>
      <c r="FG5" s="3"/>
      <c r="FH5" s="52" t="s">
        <v>111</v>
      </c>
      <c r="FI5" s="52"/>
      <c r="FJ5" s="52"/>
      <c r="FK5" s="52"/>
      <c r="FL5" s="52"/>
      <c r="FM5" s="52"/>
      <c r="FN5" s="52"/>
      <c r="FO5" s="3"/>
      <c r="FP5" s="3"/>
      <c r="FQ5" s="52"/>
      <c r="FR5" s="52"/>
      <c r="FS5" s="52"/>
      <c r="FT5" s="52" t="s">
        <v>110</v>
      </c>
      <c r="FU5" s="52"/>
      <c r="FV5" s="52"/>
      <c r="FW5" s="52"/>
      <c r="FX5" s="52"/>
      <c r="FY5" s="52"/>
      <c r="FZ5" s="52" t="s">
        <v>109</v>
      </c>
      <c r="GA5" s="52"/>
      <c r="GB5" s="52"/>
      <c r="GC5" s="52" t="s">
        <v>108</v>
      </c>
      <c r="GD5" s="52"/>
      <c r="GE5" s="52"/>
      <c r="GF5" s="52"/>
      <c r="GG5" s="52"/>
      <c r="GH5" s="52"/>
      <c r="GI5" s="52" t="s">
        <v>107</v>
      </c>
      <c r="GJ5" s="52"/>
      <c r="GK5" s="52"/>
      <c r="GL5" s="90"/>
      <c r="GM5" s="34"/>
      <c r="GN5" s="34"/>
      <c r="GO5" s="22" t="s">
        <v>106</v>
      </c>
      <c r="GP5" s="41"/>
      <c r="GQ5" s="42"/>
      <c r="GR5" s="61" t="s">
        <v>105</v>
      </c>
      <c r="GS5" s="53"/>
      <c r="GT5" s="53"/>
      <c r="GU5" s="62"/>
      <c r="GV5" s="3"/>
      <c r="GW5" s="3"/>
      <c r="GX5" s="52"/>
      <c r="GY5" s="52"/>
      <c r="GZ5" s="52"/>
      <c r="HA5" s="52" t="s">
        <v>73</v>
      </c>
      <c r="HB5" s="52"/>
      <c r="HC5" s="52"/>
      <c r="HD5" s="52" t="s">
        <v>74</v>
      </c>
      <c r="HE5" s="52"/>
      <c r="HF5" s="52"/>
    </row>
    <row r="6" spans="1:214" ht="184.5" customHeight="1" x14ac:dyDescent="0.2">
      <c r="A6" s="52"/>
      <c r="B6" s="52"/>
      <c r="C6" s="10"/>
      <c r="D6" s="10"/>
      <c r="E6" s="10"/>
      <c r="F6" s="10"/>
      <c r="G6" s="10"/>
      <c r="H6" s="52"/>
      <c r="I6" s="52"/>
      <c r="J6" s="52"/>
      <c r="K6" s="52" t="s">
        <v>104</v>
      </c>
      <c r="L6" s="52"/>
      <c r="M6" s="52"/>
      <c r="N6" s="52"/>
      <c r="O6" s="52"/>
      <c r="P6" s="52"/>
      <c r="Q6" s="52"/>
      <c r="R6" s="52"/>
      <c r="S6" s="52"/>
      <c r="T6" s="52" t="s">
        <v>148</v>
      </c>
      <c r="U6" s="52"/>
      <c r="V6" s="52"/>
      <c r="W6" s="52"/>
      <c r="X6" s="52"/>
      <c r="Y6" s="52"/>
      <c r="Z6" s="52" t="s">
        <v>103</v>
      </c>
      <c r="AA6" s="52"/>
      <c r="AB6" s="52"/>
      <c r="AC6" s="52" t="s">
        <v>102</v>
      </c>
      <c r="AD6" s="52"/>
      <c r="AE6" s="52"/>
      <c r="AF6" s="52" t="s">
        <v>101</v>
      </c>
      <c r="AG6" s="52"/>
      <c r="AH6" s="52"/>
      <c r="AI6" s="52" t="s">
        <v>160</v>
      </c>
      <c r="AJ6" s="52"/>
      <c r="AK6" s="52"/>
      <c r="AL6" s="52" t="s">
        <v>100</v>
      </c>
      <c r="AM6" s="52"/>
      <c r="AN6" s="52"/>
      <c r="AO6" s="52" t="s">
        <v>150</v>
      </c>
      <c r="AP6" s="52"/>
      <c r="AQ6" s="52"/>
      <c r="AR6" s="52" t="s">
        <v>152</v>
      </c>
      <c r="AS6" s="52"/>
      <c r="AT6" s="52"/>
      <c r="AU6" s="52"/>
      <c r="AV6" s="52"/>
      <c r="AW6" s="52"/>
      <c r="AX6" s="52"/>
      <c r="AY6" s="52"/>
      <c r="AZ6" s="52"/>
      <c r="BA6" s="52" t="s">
        <v>98</v>
      </c>
      <c r="BB6" s="52"/>
      <c r="BC6" s="52"/>
      <c r="BD6" s="52" t="s">
        <v>99</v>
      </c>
      <c r="BE6" s="52"/>
      <c r="BF6" s="52"/>
      <c r="BG6" s="52"/>
      <c r="BH6" s="41"/>
      <c r="BI6" s="42"/>
      <c r="BJ6" s="22" t="s">
        <v>98</v>
      </c>
      <c r="BK6" s="41"/>
      <c r="BL6" s="42"/>
      <c r="BM6" s="52" t="s">
        <v>98</v>
      </c>
      <c r="BN6" s="52"/>
      <c r="BO6" s="52"/>
      <c r="BP6" s="52" t="s">
        <v>154</v>
      </c>
      <c r="BQ6" s="52"/>
      <c r="BR6" s="52"/>
      <c r="BS6" s="61" t="s">
        <v>156</v>
      </c>
      <c r="BT6" s="53"/>
      <c r="BU6" s="53"/>
      <c r="BV6" s="94"/>
      <c r="BW6" s="94"/>
      <c r="BX6" s="95"/>
      <c r="BY6" s="52" t="s">
        <v>158</v>
      </c>
      <c r="BZ6" s="52"/>
      <c r="CA6" s="52"/>
      <c r="CB6" s="52"/>
      <c r="CC6" s="52"/>
      <c r="CD6" s="52"/>
      <c r="CE6" s="52" t="s">
        <v>97</v>
      </c>
      <c r="CF6" s="52"/>
      <c r="CG6" s="52"/>
      <c r="CH6" s="52"/>
      <c r="CI6" s="52"/>
      <c r="CJ6" s="52"/>
      <c r="CK6" s="22" t="s">
        <v>96</v>
      </c>
      <c r="CL6" s="41"/>
      <c r="CM6" s="42"/>
      <c r="CN6" s="22" t="s">
        <v>95</v>
      </c>
      <c r="CO6" s="40"/>
      <c r="CP6" s="42"/>
      <c r="CQ6" s="62"/>
      <c r="CR6" s="52"/>
      <c r="CS6" s="52"/>
      <c r="CT6" s="52"/>
      <c r="CU6" s="52"/>
      <c r="CV6" s="52"/>
      <c r="CW6" s="52" t="s">
        <v>94</v>
      </c>
      <c r="CX6" s="52"/>
      <c r="CY6" s="52"/>
      <c r="CZ6" s="52"/>
      <c r="DA6" s="52"/>
      <c r="DB6" s="52"/>
      <c r="DC6" s="52" t="s">
        <v>94</v>
      </c>
      <c r="DD6" s="52"/>
      <c r="DE6" s="52"/>
      <c r="DF6" s="52" t="s">
        <v>94</v>
      </c>
      <c r="DG6" s="52"/>
      <c r="DH6" s="52"/>
      <c r="DI6" s="84"/>
      <c r="DJ6" s="85"/>
      <c r="DK6" s="85"/>
      <c r="DL6" s="86"/>
      <c r="DM6" s="47"/>
      <c r="DN6" s="48"/>
      <c r="DO6" s="52" t="s">
        <v>93</v>
      </c>
      <c r="DP6" s="52"/>
      <c r="DQ6" s="52"/>
      <c r="DR6" s="52"/>
      <c r="DS6" s="52"/>
      <c r="DT6" s="52"/>
      <c r="DU6" s="52" t="s">
        <v>92</v>
      </c>
      <c r="DV6" s="52"/>
      <c r="DW6" s="52"/>
      <c r="DX6" s="52" t="s">
        <v>91</v>
      </c>
      <c r="DY6" s="52"/>
      <c r="DZ6" s="52"/>
      <c r="EA6" s="52"/>
      <c r="EB6" s="41"/>
      <c r="EC6" s="42"/>
      <c r="ED6" s="84"/>
      <c r="EE6" s="85"/>
      <c r="EF6" s="85"/>
      <c r="EG6" s="86"/>
      <c r="EH6" s="3"/>
      <c r="EI6" s="3"/>
      <c r="EJ6" s="52" t="s">
        <v>90</v>
      </c>
      <c r="EK6" s="52"/>
      <c r="EL6" s="52"/>
      <c r="EM6" s="52" t="s">
        <v>89</v>
      </c>
      <c r="EN6" s="52"/>
      <c r="EO6" s="52"/>
      <c r="EP6" s="52" t="s">
        <v>88</v>
      </c>
      <c r="EQ6" s="52"/>
      <c r="ER6" s="52"/>
      <c r="ES6" s="52" t="s">
        <v>87</v>
      </c>
      <c r="ET6" s="52"/>
      <c r="EU6" s="52"/>
      <c r="EV6" s="52" t="s">
        <v>86</v>
      </c>
      <c r="EW6" s="52"/>
      <c r="EX6" s="52"/>
      <c r="EY6" s="52"/>
      <c r="EZ6" s="52"/>
      <c r="FA6" s="52"/>
      <c r="FB6" s="52"/>
      <c r="FC6" s="52"/>
      <c r="FD6" s="52"/>
      <c r="FE6" s="22" t="s">
        <v>85</v>
      </c>
      <c r="FF6" s="3"/>
      <c r="FG6" s="3"/>
      <c r="FH6" s="52" t="s">
        <v>84</v>
      </c>
      <c r="FI6" s="52"/>
      <c r="FJ6" s="52"/>
      <c r="FK6" s="22" t="s">
        <v>83</v>
      </c>
      <c r="FL6" s="3"/>
      <c r="FM6" s="3"/>
      <c r="FN6" s="52" t="s">
        <v>82</v>
      </c>
      <c r="FO6" s="52"/>
      <c r="FP6" s="52"/>
      <c r="FQ6" s="52"/>
      <c r="FR6" s="52"/>
      <c r="FS6" s="52"/>
      <c r="FT6" s="52" t="s">
        <v>81</v>
      </c>
      <c r="FU6" s="52"/>
      <c r="FV6" s="52"/>
      <c r="FW6" s="52"/>
      <c r="FX6" s="52"/>
      <c r="FY6" s="52"/>
      <c r="FZ6" s="52" t="s">
        <v>80</v>
      </c>
      <c r="GA6" s="52"/>
      <c r="GB6" s="52"/>
      <c r="GC6" s="52" t="s">
        <v>79</v>
      </c>
      <c r="GD6" s="52"/>
      <c r="GE6" s="52"/>
      <c r="GF6" s="52"/>
      <c r="GG6" s="52"/>
      <c r="GH6" s="52"/>
      <c r="GI6" s="52" t="s">
        <v>78</v>
      </c>
      <c r="GJ6" s="52"/>
      <c r="GK6" s="52"/>
      <c r="GL6" s="91"/>
      <c r="GM6" s="34"/>
      <c r="GN6" s="34"/>
      <c r="GO6" s="22" t="s">
        <v>77</v>
      </c>
      <c r="GP6" s="41"/>
      <c r="GQ6" s="42"/>
      <c r="GR6" s="52" t="s">
        <v>76</v>
      </c>
      <c r="GS6" s="52"/>
      <c r="GT6" s="52"/>
      <c r="GU6" s="52" t="s">
        <v>75</v>
      </c>
      <c r="GV6" s="52"/>
      <c r="GW6" s="52"/>
      <c r="GX6" s="52"/>
      <c r="GY6" s="52"/>
      <c r="GZ6" s="52"/>
      <c r="HA6" s="52"/>
      <c r="HB6" s="52"/>
      <c r="HC6" s="52"/>
      <c r="HD6" s="52"/>
      <c r="HE6" s="52"/>
      <c r="HF6" s="52"/>
    </row>
    <row r="7" spans="1:214" s="29" customFormat="1" ht="25.15" customHeight="1" x14ac:dyDescent="0.2">
      <c r="A7" s="52"/>
      <c r="B7" s="52"/>
      <c r="C7" s="11"/>
      <c r="D7" s="11"/>
      <c r="E7" s="11"/>
      <c r="F7" s="11"/>
      <c r="G7" s="11"/>
      <c r="H7" s="52" t="s">
        <v>73</v>
      </c>
      <c r="I7" s="52"/>
      <c r="J7" s="52"/>
      <c r="K7" s="52" t="s">
        <v>73</v>
      </c>
      <c r="L7" s="52"/>
      <c r="M7" s="52"/>
      <c r="N7" s="52" t="s">
        <v>73</v>
      </c>
      <c r="O7" s="52"/>
      <c r="P7" s="52"/>
      <c r="Q7" s="52" t="s">
        <v>74</v>
      </c>
      <c r="R7" s="52"/>
      <c r="S7" s="52"/>
      <c r="T7" s="52" t="s">
        <v>73</v>
      </c>
      <c r="U7" s="52"/>
      <c r="V7" s="52"/>
      <c r="W7" s="52" t="s">
        <v>74</v>
      </c>
      <c r="X7" s="52"/>
      <c r="Y7" s="52"/>
      <c r="Z7" s="52" t="s">
        <v>73</v>
      </c>
      <c r="AA7" s="52"/>
      <c r="AB7" s="52"/>
      <c r="AC7" s="52" t="s">
        <v>73</v>
      </c>
      <c r="AD7" s="52"/>
      <c r="AE7" s="52"/>
      <c r="AF7" s="52" t="s">
        <v>73</v>
      </c>
      <c r="AG7" s="52"/>
      <c r="AH7" s="52"/>
      <c r="AI7" s="52" t="s">
        <v>73</v>
      </c>
      <c r="AJ7" s="52"/>
      <c r="AK7" s="52"/>
      <c r="AL7" s="52" t="s">
        <v>73</v>
      </c>
      <c r="AM7" s="52"/>
      <c r="AN7" s="52"/>
      <c r="AO7" s="60" t="s">
        <v>73</v>
      </c>
      <c r="AP7" s="60"/>
      <c r="AQ7" s="60"/>
      <c r="AR7" s="60" t="s">
        <v>73</v>
      </c>
      <c r="AS7" s="60"/>
      <c r="AT7" s="60"/>
      <c r="AU7" s="52" t="s">
        <v>73</v>
      </c>
      <c r="AV7" s="52"/>
      <c r="AW7" s="52"/>
      <c r="AX7" s="52" t="s">
        <v>74</v>
      </c>
      <c r="AY7" s="52"/>
      <c r="AZ7" s="52"/>
      <c r="BA7" s="52" t="s">
        <v>73</v>
      </c>
      <c r="BB7" s="52"/>
      <c r="BC7" s="52"/>
      <c r="BD7" s="52" t="s">
        <v>73</v>
      </c>
      <c r="BE7" s="52"/>
      <c r="BF7" s="52"/>
      <c r="BG7" s="22" t="s">
        <v>74</v>
      </c>
      <c r="BH7" s="41"/>
      <c r="BI7" s="42"/>
      <c r="BJ7" s="22" t="s">
        <v>73</v>
      </c>
      <c r="BK7" s="41"/>
      <c r="BL7" s="42"/>
      <c r="BM7" s="52" t="s">
        <v>73</v>
      </c>
      <c r="BN7" s="52"/>
      <c r="BO7" s="52"/>
      <c r="BP7" s="61" t="s">
        <v>73</v>
      </c>
      <c r="BQ7" s="53"/>
      <c r="BR7" s="62"/>
      <c r="BS7" s="60" t="s">
        <v>73</v>
      </c>
      <c r="BT7" s="60"/>
      <c r="BU7" s="60"/>
      <c r="BV7" s="61" t="s">
        <v>74</v>
      </c>
      <c r="BW7" s="53"/>
      <c r="BX7" s="62"/>
      <c r="BY7" s="52" t="s">
        <v>73</v>
      </c>
      <c r="BZ7" s="52"/>
      <c r="CA7" s="52"/>
      <c r="CB7" s="52" t="s">
        <v>74</v>
      </c>
      <c r="CC7" s="52"/>
      <c r="CD7" s="52"/>
      <c r="CE7" s="52" t="s">
        <v>73</v>
      </c>
      <c r="CF7" s="52"/>
      <c r="CG7" s="52"/>
      <c r="CH7" s="52" t="s">
        <v>73</v>
      </c>
      <c r="CI7" s="52"/>
      <c r="CJ7" s="52"/>
      <c r="CK7" s="22" t="s">
        <v>73</v>
      </c>
      <c r="CL7" s="41"/>
      <c r="CM7" s="42"/>
      <c r="CN7" s="22" t="s">
        <v>73</v>
      </c>
      <c r="CO7" s="41"/>
      <c r="CP7" s="42"/>
      <c r="CQ7" s="52" t="s">
        <v>73</v>
      </c>
      <c r="CR7" s="52"/>
      <c r="CS7" s="52"/>
      <c r="CT7" s="52" t="s">
        <v>74</v>
      </c>
      <c r="CU7" s="52"/>
      <c r="CV7" s="52"/>
      <c r="CW7" s="52" t="s">
        <v>73</v>
      </c>
      <c r="CX7" s="52"/>
      <c r="CY7" s="52"/>
      <c r="CZ7" s="52" t="s">
        <v>74</v>
      </c>
      <c r="DA7" s="52"/>
      <c r="DB7" s="52"/>
      <c r="DC7" s="52" t="s">
        <v>73</v>
      </c>
      <c r="DD7" s="52"/>
      <c r="DE7" s="52"/>
      <c r="DF7" s="61" t="s">
        <v>74</v>
      </c>
      <c r="DG7" s="94"/>
      <c r="DH7" s="95"/>
      <c r="DI7" s="61" t="s">
        <v>73</v>
      </c>
      <c r="DJ7" s="53"/>
      <c r="DK7" s="62"/>
      <c r="DL7" s="52" t="s">
        <v>74</v>
      </c>
      <c r="DM7" s="52"/>
      <c r="DN7" s="52"/>
      <c r="DO7" s="52" t="s">
        <v>73</v>
      </c>
      <c r="DP7" s="52"/>
      <c r="DQ7" s="52"/>
      <c r="DR7" s="52" t="s">
        <v>74</v>
      </c>
      <c r="DS7" s="52"/>
      <c r="DT7" s="52"/>
      <c r="DU7" s="52" t="s">
        <v>73</v>
      </c>
      <c r="DV7" s="52"/>
      <c r="DW7" s="52"/>
      <c r="DX7" s="52" t="s">
        <v>73</v>
      </c>
      <c r="DY7" s="52"/>
      <c r="DZ7" s="52"/>
      <c r="EA7" s="22" t="s">
        <v>74</v>
      </c>
      <c r="EB7" s="41"/>
      <c r="EC7" s="42"/>
      <c r="ED7" s="52" t="s">
        <v>73</v>
      </c>
      <c r="EE7" s="52"/>
      <c r="EF7" s="52"/>
      <c r="EG7" s="17" t="s">
        <v>74</v>
      </c>
      <c r="EH7" s="3"/>
      <c r="EI7" s="3"/>
      <c r="EJ7" s="52" t="s">
        <v>73</v>
      </c>
      <c r="EK7" s="52"/>
      <c r="EL7" s="52"/>
      <c r="EM7" s="52" t="s">
        <v>73</v>
      </c>
      <c r="EN7" s="52"/>
      <c r="EO7" s="52"/>
      <c r="EP7" s="52" t="s">
        <v>73</v>
      </c>
      <c r="EQ7" s="52"/>
      <c r="ER7" s="52"/>
      <c r="ES7" s="52" t="s">
        <v>73</v>
      </c>
      <c r="ET7" s="52"/>
      <c r="EU7" s="52"/>
      <c r="EV7" s="52" t="s">
        <v>73</v>
      </c>
      <c r="EW7" s="52"/>
      <c r="EX7" s="52"/>
      <c r="EY7" s="52" t="s">
        <v>74</v>
      </c>
      <c r="EZ7" s="52"/>
      <c r="FA7" s="52"/>
      <c r="FB7" s="52" t="s">
        <v>73</v>
      </c>
      <c r="FC7" s="52"/>
      <c r="FD7" s="52"/>
      <c r="FE7" s="22" t="s">
        <v>73</v>
      </c>
      <c r="FF7" s="3"/>
      <c r="FG7" s="3"/>
      <c r="FH7" s="52" t="s">
        <v>73</v>
      </c>
      <c r="FI7" s="52"/>
      <c r="FJ7" s="52"/>
      <c r="FK7" s="17" t="s">
        <v>73</v>
      </c>
      <c r="FL7" s="3"/>
      <c r="FM7" s="3"/>
      <c r="FN7" s="52" t="s">
        <v>73</v>
      </c>
      <c r="FO7" s="52"/>
      <c r="FP7" s="52"/>
      <c r="FQ7" s="52" t="s">
        <v>73</v>
      </c>
      <c r="FR7" s="52"/>
      <c r="FS7" s="52"/>
      <c r="FT7" s="52" t="s">
        <v>73</v>
      </c>
      <c r="FU7" s="52"/>
      <c r="FV7" s="52"/>
      <c r="FW7" s="52" t="s">
        <v>73</v>
      </c>
      <c r="FX7" s="52"/>
      <c r="FY7" s="52"/>
      <c r="FZ7" s="52" t="s">
        <v>73</v>
      </c>
      <c r="GA7" s="52"/>
      <c r="GB7" s="52"/>
      <c r="GC7" s="52" t="s">
        <v>73</v>
      </c>
      <c r="GD7" s="52"/>
      <c r="GE7" s="52"/>
      <c r="GF7" s="52" t="s">
        <v>73</v>
      </c>
      <c r="GG7" s="52"/>
      <c r="GH7" s="52"/>
      <c r="GI7" s="52" t="s">
        <v>73</v>
      </c>
      <c r="GJ7" s="52"/>
      <c r="GK7" s="52"/>
      <c r="GL7" s="34" t="s">
        <v>73</v>
      </c>
      <c r="GM7" s="34"/>
      <c r="GN7" s="34"/>
      <c r="GO7" s="22" t="s">
        <v>73</v>
      </c>
      <c r="GP7" s="41"/>
      <c r="GQ7" s="42"/>
      <c r="GR7" s="52" t="s">
        <v>73</v>
      </c>
      <c r="GS7" s="52"/>
      <c r="GT7" s="52"/>
      <c r="GU7" s="52" t="s">
        <v>73</v>
      </c>
      <c r="GV7" s="52"/>
      <c r="GW7" s="52"/>
      <c r="GX7" s="52"/>
      <c r="GY7" s="52"/>
      <c r="GZ7" s="52"/>
      <c r="HA7" s="52"/>
      <c r="HB7" s="52"/>
      <c r="HC7" s="52"/>
      <c r="HD7" s="52"/>
      <c r="HE7" s="52"/>
      <c r="HF7" s="52"/>
    </row>
    <row r="8" spans="1:214" ht="13.5" customHeight="1" x14ac:dyDescent="0.2">
      <c r="A8" s="52"/>
      <c r="B8" s="52" t="s">
        <v>72</v>
      </c>
      <c r="C8" s="10" t="s">
        <v>72</v>
      </c>
      <c r="D8" s="10"/>
      <c r="E8" s="10"/>
      <c r="F8" s="10"/>
      <c r="G8" s="10"/>
      <c r="H8" s="60" t="s">
        <v>71</v>
      </c>
      <c r="I8" s="60"/>
      <c r="J8" s="60"/>
      <c r="K8" s="60" t="s">
        <v>70</v>
      </c>
      <c r="L8" s="60"/>
      <c r="M8" s="60"/>
      <c r="N8" s="60" t="s">
        <v>69</v>
      </c>
      <c r="O8" s="60"/>
      <c r="P8" s="60"/>
      <c r="Q8" s="60" t="s">
        <v>69</v>
      </c>
      <c r="R8" s="60"/>
      <c r="S8" s="60"/>
      <c r="T8" s="60" t="s">
        <v>149</v>
      </c>
      <c r="U8" s="60"/>
      <c r="V8" s="60"/>
      <c r="W8" s="60" t="s">
        <v>149</v>
      </c>
      <c r="X8" s="60"/>
      <c r="Y8" s="60"/>
      <c r="Z8" s="60" t="s">
        <v>68</v>
      </c>
      <c r="AA8" s="60"/>
      <c r="AB8" s="60"/>
      <c r="AC8" s="60" t="s">
        <v>67</v>
      </c>
      <c r="AD8" s="60"/>
      <c r="AE8" s="60"/>
      <c r="AF8" s="60" t="s">
        <v>66</v>
      </c>
      <c r="AG8" s="60"/>
      <c r="AH8" s="60"/>
      <c r="AI8" s="60" t="s">
        <v>65</v>
      </c>
      <c r="AJ8" s="60"/>
      <c r="AK8" s="60"/>
      <c r="AL8" s="60" t="s">
        <v>64</v>
      </c>
      <c r="AM8" s="60"/>
      <c r="AN8" s="60"/>
      <c r="AO8" s="60" t="s">
        <v>151</v>
      </c>
      <c r="AP8" s="60"/>
      <c r="AQ8" s="60"/>
      <c r="AR8" s="60" t="s">
        <v>153</v>
      </c>
      <c r="AS8" s="60"/>
      <c r="AT8" s="60"/>
      <c r="AU8" s="60" t="s">
        <v>63</v>
      </c>
      <c r="AV8" s="60"/>
      <c r="AW8" s="60"/>
      <c r="AX8" s="60" t="s">
        <v>63</v>
      </c>
      <c r="AY8" s="60"/>
      <c r="AZ8" s="60"/>
      <c r="BA8" s="60" t="s">
        <v>62</v>
      </c>
      <c r="BB8" s="60"/>
      <c r="BC8" s="60"/>
      <c r="BD8" s="60" t="s">
        <v>61</v>
      </c>
      <c r="BE8" s="60"/>
      <c r="BF8" s="60"/>
      <c r="BG8" s="2" t="s">
        <v>61</v>
      </c>
      <c r="BH8" s="37"/>
      <c r="BI8" s="38"/>
      <c r="BJ8" s="23" t="s">
        <v>60</v>
      </c>
      <c r="BK8" s="37"/>
      <c r="BL8" s="38"/>
      <c r="BM8" s="60" t="s">
        <v>59</v>
      </c>
      <c r="BN8" s="60"/>
      <c r="BO8" s="60"/>
      <c r="BP8" s="60" t="s">
        <v>155</v>
      </c>
      <c r="BQ8" s="60"/>
      <c r="BR8" s="60"/>
      <c r="BS8" s="60" t="s">
        <v>157</v>
      </c>
      <c r="BT8" s="60"/>
      <c r="BU8" s="60"/>
      <c r="BV8" s="60" t="s">
        <v>157</v>
      </c>
      <c r="BW8" s="60"/>
      <c r="BX8" s="60"/>
      <c r="BY8" s="60" t="s">
        <v>159</v>
      </c>
      <c r="BZ8" s="60"/>
      <c r="CA8" s="60"/>
      <c r="CB8" s="60" t="s">
        <v>159</v>
      </c>
      <c r="CC8" s="60"/>
      <c r="CD8" s="60"/>
      <c r="CE8" s="60" t="s">
        <v>58</v>
      </c>
      <c r="CF8" s="60"/>
      <c r="CG8" s="60"/>
      <c r="CH8" s="60" t="s">
        <v>57</v>
      </c>
      <c r="CI8" s="60"/>
      <c r="CJ8" s="60"/>
      <c r="CK8" s="23" t="s">
        <v>56</v>
      </c>
      <c r="CL8" s="37"/>
      <c r="CM8" s="38"/>
      <c r="CN8" s="23" t="s">
        <v>55</v>
      </c>
      <c r="CO8" s="37"/>
      <c r="CP8" s="38"/>
      <c r="CQ8" s="60" t="s">
        <v>54</v>
      </c>
      <c r="CR8" s="60"/>
      <c r="CS8" s="60"/>
      <c r="CT8" s="60" t="s">
        <v>54</v>
      </c>
      <c r="CU8" s="60"/>
      <c r="CV8" s="60"/>
      <c r="CW8" s="60" t="s">
        <v>162</v>
      </c>
      <c r="CX8" s="60"/>
      <c r="CY8" s="60"/>
      <c r="CZ8" s="60" t="s">
        <v>162</v>
      </c>
      <c r="DA8" s="60"/>
      <c r="DB8" s="60"/>
      <c r="DC8" s="60" t="s">
        <v>163</v>
      </c>
      <c r="DD8" s="60"/>
      <c r="DE8" s="60"/>
      <c r="DF8" s="63" t="s">
        <v>163</v>
      </c>
      <c r="DG8" s="92"/>
      <c r="DH8" s="93"/>
      <c r="DI8" s="36" t="s">
        <v>53</v>
      </c>
      <c r="DJ8" s="64" t="s">
        <v>53</v>
      </c>
      <c r="DK8" s="65"/>
      <c r="DL8" s="60" t="s">
        <v>53</v>
      </c>
      <c r="DM8" s="60"/>
      <c r="DN8" s="60"/>
      <c r="DO8" s="60" t="s">
        <v>52</v>
      </c>
      <c r="DP8" s="60"/>
      <c r="DQ8" s="60"/>
      <c r="DR8" s="60" t="s">
        <v>52</v>
      </c>
      <c r="DS8" s="60"/>
      <c r="DT8" s="60"/>
      <c r="DU8" s="60" t="s">
        <v>51</v>
      </c>
      <c r="DV8" s="60"/>
      <c r="DW8" s="60"/>
      <c r="DX8" s="60" t="s">
        <v>173</v>
      </c>
      <c r="DY8" s="60"/>
      <c r="DZ8" s="60"/>
      <c r="EA8" s="60" t="s">
        <v>173</v>
      </c>
      <c r="EB8" s="60"/>
      <c r="EC8" s="60"/>
      <c r="ED8" s="63" t="s">
        <v>50</v>
      </c>
      <c r="EE8" s="64"/>
      <c r="EF8" s="64"/>
      <c r="EG8" s="65"/>
      <c r="EH8" s="2"/>
      <c r="EI8" s="2"/>
      <c r="EJ8" s="60" t="s">
        <v>49</v>
      </c>
      <c r="EK8" s="60"/>
      <c r="EL8" s="60"/>
      <c r="EM8" s="60" t="s">
        <v>48</v>
      </c>
      <c r="EN8" s="60"/>
      <c r="EO8" s="60"/>
      <c r="EP8" s="60" t="s">
        <v>47</v>
      </c>
      <c r="EQ8" s="60"/>
      <c r="ER8" s="60"/>
      <c r="ES8" s="60" t="s">
        <v>46</v>
      </c>
      <c r="ET8" s="60"/>
      <c r="EU8" s="60"/>
      <c r="EV8" s="60" t="s">
        <v>45</v>
      </c>
      <c r="EW8" s="60"/>
      <c r="EX8" s="60"/>
      <c r="EY8" s="60" t="s">
        <v>45</v>
      </c>
      <c r="EZ8" s="60"/>
      <c r="FA8" s="60"/>
      <c r="FB8" s="60" t="s">
        <v>44</v>
      </c>
      <c r="FC8" s="60"/>
      <c r="FD8" s="60"/>
      <c r="FE8" s="19" t="s">
        <v>43</v>
      </c>
      <c r="FF8" s="2"/>
      <c r="FG8" s="2"/>
      <c r="FH8" s="60" t="s">
        <v>42</v>
      </c>
      <c r="FI8" s="60"/>
      <c r="FJ8" s="60"/>
      <c r="FK8" s="19" t="s">
        <v>41</v>
      </c>
      <c r="FL8" s="2"/>
      <c r="FM8" s="2"/>
      <c r="FN8" s="60" t="s">
        <v>40</v>
      </c>
      <c r="FO8" s="60"/>
      <c r="FP8" s="60"/>
      <c r="FQ8" s="60" t="s">
        <v>39</v>
      </c>
      <c r="FR8" s="60"/>
      <c r="FS8" s="60"/>
      <c r="FT8" s="60" t="s">
        <v>38</v>
      </c>
      <c r="FU8" s="60"/>
      <c r="FV8" s="60"/>
      <c r="FW8" s="60" t="s">
        <v>37</v>
      </c>
      <c r="FX8" s="60"/>
      <c r="FY8" s="60"/>
      <c r="FZ8" s="60" t="s">
        <v>36</v>
      </c>
      <c r="GA8" s="60"/>
      <c r="GB8" s="60"/>
      <c r="GC8" s="60" t="s">
        <v>35</v>
      </c>
      <c r="GD8" s="60"/>
      <c r="GE8" s="60"/>
      <c r="GF8" s="60" t="s">
        <v>34</v>
      </c>
      <c r="GG8" s="60"/>
      <c r="GH8" s="60"/>
      <c r="GI8" s="60" t="s">
        <v>33</v>
      </c>
      <c r="GJ8" s="60"/>
      <c r="GK8" s="60"/>
      <c r="GL8" s="35" t="s">
        <v>32</v>
      </c>
      <c r="GM8" s="35"/>
      <c r="GN8" s="35"/>
      <c r="GO8" s="23" t="s">
        <v>31</v>
      </c>
      <c r="GP8" s="23"/>
      <c r="GQ8" s="23"/>
      <c r="GR8" s="60" t="s">
        <v>30</v>
      </c>
      <c r="GS8" s="60"/>
      <c r="GT8" s="60"/>
      <c r="GU8" s="60" t="s">
        <v>29</v>
      </c>
      <c r="GV8" s="60"/>
      <c r="GW8" s="60"/>
      <c r="GX8" s="52"/>
      <c r="GY8" s="52"/>
      <c r="GZ8" s="52"/>
      <c r="HA8" s="52"/>
      <c r="HB8" s="52"/>
      <c r="HC8" s="52"/>
      <c r="HD8" s="52"/>
      <c r="HE8" s="52"/>
      <c r="HF8" s="52"/>
    </row>
    <row r="9" spans="1:214" ht="57.6" customHeight="1" x14ac:dyDescent="0.2">
      <c r="A9" s="52"/>
      <c r="B9" s="52"/>
      <c r="C9" s="17" t="s">
        <v>28</v>
      </c>
      <c r="D9" s="17" t="s">
        <v>27</v>
      </c>
      <c r="E9" s="17"/>
      <c r="F9" s="17" t="s">
        <v>26</v>
      </c>
      <c r="G9" s="17"/>
      <c r="H9" s="6" t="s">
        <v>161</v>
      </c>
      <c r="I9" s="7" t="s">
        <v>145</v>
      </c>
      <c r="J9" s="6" t="s">
        <v>146</v>
      </c>
      <c r="K9" s="6" t="s">
        <v>161</v>
      </c>
      <c r="L9" s="7" t="s">
        <v>145</v>
      </c>
      <c r="M9" s="6" t="s">
        <v>146</v>
      </c>
      <c r="N9" s="6" t="s">
        <v>161</v>
      </c>
      <c r="O9" s="7" t="s">
        <v>145</v>
      </c>
      <c r="P9" s="6" t="s">
        <v>146</v>
      </c>
      <c r="Q9" s="6" t="s">
        <v>161</v>
      </c>
      <c r="R9" s="7" t="s">
        <v>145</v>
      </c>
      <c r="S9" s="6" t="s">
        <v>146</v>
      </c>
      <c r="T9" s="6" t="s">
        <v>161</v>
      </c>
      <c r="U9" s="7" t="s">
        <v>145</v>
      </c>
      <c r="V9" s="6" t="s">
        <v>146</v>
      </c>
      <c r="W9" s="6" t="s">
        <v>161</v>
      </c>
      <c r="X9" s="7" t="s">
        <v>145</v>
      </c>
      <c r="Y9" s="6" t="s">
        <v>146</v>
      </c>
      <c r="Z9" s="6" t="s">
        <v>161</v>
      </c>
      <c r="AA9" s="17" t="s">
        <v>25</v>
      </c>
      <c r="AB9" s="17" t="s">
        <v>24</v>
      </c>
      <c r="AC9" s="6" t="s">
        <v>161</v>
      </c>
      <c r="AD9" s="7" t="s">
        <v>145</v>
      </c>
      <c r="AE9" s="6" t="s">
        <v>146</v>
      </c>
      <c r="AF9" s="6" t="s">
        <v>161</v>
      </c>
      <c r="AG9" s="7" t="s">
        <v>145</v>
      </c>
      <c r="AH9" s="6" t="s">
        <v>146</v>
      </c>
      <c r="AI9" s="6" t="s">
        <v>161</v>
      </c>
      <c r="AJ9" s="7" t="s">
        <v>145</v>
      </c>
      <c r="AK9" s="6" t="s">
        <v>146</v>
      </c>
      <c r="AL9" s="6" t="s">
        <v>161</v>
      </c>
      <c r="AM9" s="7" t="s">
        <v>145</v>
      </c>
      <c r="AN9" s="6" t="s">
        <v>146</v>
      </c>
      <c r="AO9" s="6" t="s">
        <v>161</v>
      </c>
      <c r="AP9" s="7" t="s">
        <v>145</v>
      </c>
      <c r="AQ9" s="6" t="s">
        <v>146</v>
      </c>
      <c r="AR9" s="6" t="s">
        <v>161</v>
      </c>
      <c r="AS9" s="7" t="s">
        <v>145</v>
      </c>
      <c r="AT9" s="6" t="s">
        <v>146</v>
      </c>
      <c r="AU9" s="6" t="s">
        <v>161</v>
      </c>
      <c r="AV9" s="7" t="s">
        <v>145</v>
      </c>
      <c r="AW9" s="6" t="s">
        <v>146</v>
      </c>
      <c r="AX9" s="6" t="s">
        <v>161</v>
      </c>
      <c r="AY9" s="7" t="s">
        <v>145</v>
      </c>
      <c r="AZ9" s="6" t="s">
        <v>146</v>
      </c>
      <c r="BA9" s="6" t="s">
        <v>161</v>
      </c>
      <c r="BB9" s="17" t="s">
        <v>25</v>
      </c>
      <c r="BC9" s="17" t="s">
        <v>24</v>
      </c>
      <c r="BD9" s="6" t="s">
        <v>161</v>
      </c>
      <c r="BE9" s="17" t="s">
        <v>25</v>
      </c>
      <c r="BF9" s="17" t="s">
        <v>24</v>
      </c>
      <c r="BG9" s="6" t="s">
        <v>161</v>
      </c>
      <c r="BH9" s="17" t="s">
        <v>25</v>
      </c>
      <c r="BI9" s="17" t="s">
        <v>24</v>
      </c>
      <c r="BJ9" s="6" t="s">
        <v>161</v>
      </c>
      <c r="BK9" s="17" t="s">
        <v>25</v>
      </c>
      <c r="BL9" s="17" t="s">
        <v>24</v>
      </c>
      <c r="BM9" s="6" t="s">
        <v>161</v>
      </c>
      <c r="BN9" s="17" t="s">
        <v>25</v>
      </c>
      <c r="BO9" s="17" t="s">
        <v>24</v>
      </c>
      <c r="BP9" s="6" t="s">
        <v>161</v>
      </c>
      <c r="BQ9" s="7" t="s">
        <v>145</v>
      </c>
      <c r="BR9" s="6" t="s">
        <v>146</v>
      </c>
      <c r="BS9" s="6" t="s">
        <v>161</v>
      </c>
      <c r="BT9" s="7" t="s">
        <v>145</v>
      </c>
      <c r="BU9" s="6" t="s">
        <v>146</v>
      </c>
      <c r="BV9" s="6" t="s">
        <v>161</v>
      </c>
      <c r="BW9" s="7" t="s">
        <v>145</v>
      </c>
      <c r="BX9" s="6" t="s">
        <v>146</v>
      </c>
      <c r="BY9" s="6" t="s">
        <v>161</v>
      </c>
      <c r="BZ9" s="7" t="s">
        <v>145</v>
      </c>
      <c r="CA9" s="6" t="s">
        <v>146</v>
      </c>
      <c r="CB9" s="6" t="s">
        <v>161</v>
      </c>
      <c r="CC9" s="7" t="s">
        <v>145</v>
      </c>
      <c r="CD9" s="6" t="s">
        <v>146</v>
      </c>
      <c r="CE9" s="6" t="s">
        <v>161</v>
      </c>
      <c r="CF9" s="7" t="s">
        <v>145</v>
      </c>
      <c r="CG9" s="6" t="s">
        <v>146</v>
      </c>
      <c r="CH9" s="6" t="s">
        <v>161</v>
      </c>
      <c r="CI9" s="7" t="s">
        <v>145</v>
      </c>
      <c r="CJ9" s="6" t="s">
        <v>146</v>
      </c>
      <c r="CK9" s="6" t="s">
        <v>161</v>
      </c>
      <c r="CL9" s="7" t="s">
        <v>145</v>
      </c>
      <c r="CM9" s="6" t="s">
        <v>146</v>
      </c>
      <c r="CN9" s="6" t="s">
        <v>161</v>
      </c>
      <c r="CO9" s="17" t="s">
        <v>25</v>
      </c>
      <c r="CP9" s="17" t="s">
        <v>24</v>
      </c>
      <c r="CQ9" s="6" t="s">
        <v>161</v>
      </c>
      <c r="CR9" s="7" t="s">
        <v>145</v>
      </c>
      <c r="CS9" s="6" t="s">
        <v>146</v>
      </c>
      <c r="CT9" s="6" t="s">
        <v>161</v>
      </c>
      <c r="CU9" s="7" t="s">
        <v>145</v>
      </c>
      <c r="CV9" s="6" t="s">
        <v>146</v>
      </c>
      <c r="CW9" s="6" t="s">
        <v>161</v>
      </c>
      <c r="CX9" s="17" t="s">
        <v>25</v>
      </c>
      <c r="CY9" s="17" t="s">
        <v>24</v>
      </c>
      <c r="CZ9" s="6" t="s">
        <v>161</v>
      </c>
      <c r="DA9" s="17" t="s">
        <v>25</v>
      </c>
      <c r="DB9" s="17" t="s">
        <v>24</v>
      </c>
      <c r="DC9" s="6" t="s">
        <v>161</v>
      </c>
      <c r="DD9" s="7" t="s">
        <v>145</v>
      </c>
      <c r="DE9" s="6" t="s">
        <v>146</v>
      </c>
      <c r="DF9" s="6" t="s">
        <v>161</v>
      </c>
      <c r="DG9" s="7" t="s">
        <v>145</v>
      </c>
      <c r="DH9" s="6" t="s">
        <v>146</v>
      </c>
      <c r="DI9" s="6" t="s">
        <v>161</v>
      </c>
      <c r="DJ9" s="7" t="s">
        <v>145</v>
      </c>
      <c r="DK9" s="6" t="s">
        <v>146</v>
      </c>
      <c r="DL9" s="6" t="s">
        <v>161</v>
      </c>
      <c r="DM9" s="7" t="s">
        <v>145</v>
      </c>
      <c r="DN9" s="6" t="s">
        <v>146</v>
      </c>
      <c r="DO9" s="6" t="s">
        <v>161</v>
      </c>
      <c r="DP9" s="7" t="s">
        <v>145</v>
      </c>
      <c r="DQ9" s="6" t="s">
        <v>146</v>
      </c>
      <c r="DR9" s="6" t="s">
        <v>161</v>
      </c>
      <c r="DS9" s="7" t="s">
        <v>145</v>
      </c>
      <c r="DT9" s="6" t="s">
        <v>146</v>
      </c>
      <c r="DU9" s="6" t="s">
        <v>161</v>
      </c>
      <c r="DV9" s="7" t="s">
        <v>145</v>
      </c>
      <c r="DW9" s="6" t="s">
        <v>146</v>
      </c>
      <c r="DX9" s="6" t="s">
        <v>161</v>
      </c>
      <c r="DY9" s="17" t="s">
        <v>25</v>
      </c>
      <c r="DZ9" s="17" t="s">
        <v>24</v>
      </c>
      <c r="EA9" s="6" t="s">
        <v>161</v>
      </c>
      <c r="EB9" s="17" t="s">
        <v>25</v>
      </c>
      <c r="EC9" s="17" t="s">
        <v>24</v>
      </c>
      <c r="ED9" s="6" t="s">
        <v>161</v>
      </c>
      <c r="EE9" s="7" t="s">
        <v>145</v>
      </c>
      <c r="EF9" s="6" t="s">
        <v>146</v>
      </c>
      <c r="EG9" s="6" t="s">
        <v>161</v>
      </c>
      <c r="EH9" s="17" t="s">
        <v>25</v>
      </c>
      <c r="EI9" s="17" t="s">
        <v>24</v>
      </c>
      <c r="EJ9" s="6" t="s">
        <v>161</v>
      </c>
      <c r="EK9" s="7" t="s">
        <v>145</v>
      </c>
      <c r="EL9" s="6" t="s">
        <v>146</v>
      </c>
      <c r="EM9" s="6" t="s">
        <v>161</v>
      </c>
      <c r="EN9" s="17" t="s">
        <v>25</v>
      </c>
      <c r="EO9" s="17" t="s">
        <v>24</v>
      </c>
      <c r="EP9" s="6" t="s">
        <v>161</v>
      </c>
      <c r="EQ9" s="17" t="s">
        <v>25</v>
      </c>
      <c r="ER9" s="17" t="s">
        <v>24</v>
      </c>
      <c r="ES9" s="6" t="s">
        <v>161</v>
      </c>
      <c r="ET9" s="22" t="s">
        <v>25</v>
      </c>
      <c r="EU9" s="22" t="s">
        <v>24</v>
      </c>
      <c r="EV9" s="6" t="s">
        <v>161</v>
      </c>
      <c r="EW9" s="7" t="s">
        <v>145</v>
      </c>
      <c r="EX9" s="6" t="s">
        <v>146</v>
      </c>
      <c r="EY9" s="6" t="s">
        <v>161</v>
      </c>
      <c r="EZ9" s="17" t="s">
        <v>25</v>
      </c>
      <c r="FA9" s="17" t="s">
        <v>24</v>
      </c>
      <c r="FB9" s="6" t="s">
        <v>161</v>
      </c>
      <c r="FC9" s="17" t="s">
        <v>25</v>
      </c>
      <c r="FD9" s="17" t="s">
        <v>24</v>
      </c>
      <c r="FE9" s="6" t="s">
        <v>161</v>
      </c>
      <c r="FF9" s="17" t="s">
        <v>25</v>
      </c>
      <c r="FG9" s="17" t="s">
        <v>24</v>
      </c>
      <c r="FH9" s="6" t="s">
        <v>161</v>
      </c>
      <c r="FI9" s="17" t="s">
        <v>25</v>
      </c>
      <c r="FJ9" s="17" t="s">
        <v>24</v>
      </c>
      <c r="FK9" s="6" t="s">
        <v>161</v>
      </c>
      <c r="FL9" s="17" t="s">
        <v>25</v>
      </c>
      <c r="FM9" s="17" t="s">
        <v>24</v>
      </c>
      <c r="FN9" s="6" t="s">
        <v>161</v>
      </c>
      <c r="FO9" s="17" t="s">
        <v>25</v>
      </c>
      <c r="FP9" s="17" t="s">
        <v>24</v>
      </c>
      <c r="FQ9" s="6" t="s">
        <v>161</v>
      </c>
      <c r="FR9" s="17" t="s">
        <v>25</v>
      </c>
      <c r="FS9" s="17" t="s">
        <v>24</v>
      </c>
      <c r="FT9" s="6" t="s">
        <v>161</v>
      </c>
      <c r="FU9" s="17" t="s">
        <v>25</v>
      </c>
      <c r="FV9" s="17" t="s">
        <v>24</v>
      </c>
      <c r="FW9" s="6" t="s">
        <v>161</v>
      </c>
      <c r="FX9" s="7" t="s">
        <v>145</v>
      </c>
      <c r="FY9" s="6" t="s">
        <v>146</v>
      </c>
      <c r="FZ9" s="6" t="s">
        <v>161</v>
      </c>
      <c r="GA9" s="7" t="s">
        <v>145</v>
      </c>
      <c r="GB9" s="6" t="s">
        <v>146</v>
      </c>
      <c r="GC9" s="6" t="s">
        <v>161</v>
      </c>
      <c r="GD9" s="7" t="s">
        <v>145</v>
      </c>
      <c r="GE9" s="6" t="s">
        <v>146</v>
      </c>
      <c r="GF9" s="6" t="s">
        <v>161</v>
      </c>
      <c r="GG9" s="7" t="s">
        <v>145</v>
      </c>
      <c r="GH9" s="6" t="s">
        <v>146</v>
      </c>
      <c r="GI9" s="6" t="s">
        <v>161</v>
      </c>
      <c r="GJ9" s="7" t="s">
        <v>145</v>
      </c>
      <c r="GK9" s="6" t="s">
        <v>146</v>
      </c>
      <c r="GL9" s="6" t="s">
        <v>161</v>
      </c>
      <c r="GM9" s="7" t="s">
        <v>145</v>
      </c>
      <c r="GN9" s="6" t="s">
        <v>146</v>
      </c>
      <c r="GO9" s="6" t="s">
        <v>161</v>
      </c>
      <c r="GP9" s="7" t="s">
        <v>145</v>
      </c>
      <c r="GQ9" s="6" t="s">
        <v>146</v>
      </c>
      <c r="GR9" s="6" t="s">
        <v>161</v>
      </c>
      <c r="GS9" s="17" t="s">
        <v>25</v>
      </c>
      <c r="GT9" s="17" t="s">
        <v>24</v>
      </c>
      <c r="GU9" s="6" t="s">
        <v>161</v>
      </c>
      <c r="GV9" s="7" t="s">
        <v>145</v>
      </c>
      <c r="GW9" s="6" t="s">
        <v>146</v>
      </c>
      <c r="GX9" s="6" t="s">
        <v>161</v>
      </c>
      <c r="GY9" s="7" t="s">
        <v>145</v>
      </c>
      <c r="GZ9" s="6" t="s">
        <v>146</v>
      </c>
      <c r="HA9" s="6" t="s">
        <v>161</v>
      </c>
      <c r="HB9" s="7" t="s">
        <v>145</v>
      </c>
      <c r="HC9" s="6" t="s">
        <v>146</v>
      </c>
      <c r="HD9" s="6" t="s">
        <v>161</v>
      </c>
      <c r="HE9" s="7" t="s">
        <v>145</v>
      </c>
      <c r="HF9" s="6" t="s">
        <v>146</v>
      </c>
    </row>
    <row r="10" spans="1:214" ht="12.75" customHeight="1" x14ac:dyDescent="0.2">
      <c r="A10" s="18" t="s">
        <v>23</v>
      </c>
      <c r="B10" s="59"/>
      <c r="C10" s="59"/>
      <c r="D10" s="59"/>
      <c r="E10" s="59"/>
      <c r="F10" s="59"/>
      <c r="G10" s="59"/>
      <c r="H10" s="4">
        <f>K10</f>
        <v>0</v>
      </c>
      <c r="I10" s="4"/>
      <c r="J10" s="4"/>
      <c r="K10" s="4"/>
      <c r="L10" s="4"/>
      <c r="M10" s="4"/>
      <c r="N10" s="4">
        <f>Z10+AC10+AF10+AI10++AL10+AO10+AR10+T10</f>
        <v>128562.40000000001</v>
      </c>
      <c r="O10" s="4">
        <f>U10+AD10+AM10+AP10+AS10+AG10+AJ10</f>
        <v>0</v>
      </c>
      <c r="P10" s="4">
        <f>N10+O10</f>
        <v>128562.40000000001</v>
      </c>
      <c r="Q10" s="4">
        <f>W10</f>
        <v>0</v>
      </c>
      <c r="R10" s="4"/>
      <c r="S10" s="4"/>
      <c r="T10" s="4"/>
      <c r="U10" s="4"/>
      <c r="V10" s="4"/>
      <c r="W10" s="4"/>
      <c r="X10" s="4"/>
      <c r="Y10" s="4"/>
      <c r="Z10" s="4">
        <v>76292.5</v>
      </c>
      <c r="AA10" s="4">
        <v>0</v>
      </c>
      <c r="AB10" s="4">
        <v>76292.5</v>
      </c>
      <c r="AC10" s="4">
        <v>8640</v>
      </c>
      <c r="AD10" s="4"/>
      <c r="AE10" s="4">
        <f>AC10+AD10</f>
        <v>8640</v>
      </c>
      <c r="AF10" s="4">
        <v>32065.8</v>
      </c>
      <c r="AG10" s="4"/>
      <c r="AH10" s="4">
        <f>AF10+AG10</f>
        <v>32065.8</v>
      </c>
      <c r="AI10" s="4">
        <v>11564.1</v>
      </c>
      <c r="AJ10" s="4"/>
      <c r="AK10" s="4">
        <f>AI10+AJ10</f>
        <v>11564.1</v>
      </c>
      <c r="AL10" s="4"/>
      <c r="AM10" s="4"/>
      <c r="AN10" s="4"/>
      <c r="AO10" s="4"/>
      <c r="AP10" s="4"/>
      <c r="AQ10" s="4"/>
      <c r="AR10" s="4"/>
      <c r="AS10" s="4"/>
      <c r="AT10" s="4"/>
      <c r="AU10" s="4">
        <f>BA10+BD10+BJ10+BM10+CE10+BP10+BS10+BY10</f>
        <v>117230.90000000001</v>
      </c>
      <c r="AV10" s="4">
        <f>BB10+BE10+BK10+BN10+CF10+BQ10+BT10+BZ10</f>
        <v>0</v>
      </c>
      <c r="AW10" s="4">
        <f>AU10+AV10</f>
        <v>117230.90000000001</v>
      </c>
      <c r="AX10" s="4">
        <f>BG10+BV10+CB10</f>
        <v>339.7</v>
      </c>
      <c r="AY10" s="4">
        <f>BH10+BW10+CC10</f>
        <v>0</v>
      </c>
      <c r="AZ10" s="4">
        <f>AX10+AY10</f>
        <v>339.7</v>
      </c>
      <c r="BA10" s="4">
        <v>421.4</v>
      </c>
      <c r="BB10" s="4">
        <v>0</v>
      </c>
      <c r="BC10" s="4">
        <v>421.4</v>
      </c>
      <c r="BD10" s="4">
        <v>201.6</v>
      </c>
      <c r="BE10" s="4">
        <v>0</v>
      </c>
      <c r="BF10" s="4">
        <v>201.6</v>
      </c>
      <c r="BG10" s="4">
        <v>39.700000000000003</v>
      </c>
      <c r="BH10" s="4">
        <v>0</v>
      </c>
      <c r="BI10" s="4">
        <v>39.700000000000003</v>
      </c>
      <c r="BJ10" s="4">
        <v>971.3</v>
      </c>
      <c r="BK10" s="4">
        <v>0</v>
      </c>
      <c r="BL10" s="4">
        <v>971.3</v>
      </c>
      <c r="BM10" s="4"/>
      <c r="BN10" s="4"/>
      <c r="BO10" s="4"/>
      <c r="BP10" s="4"/>
      <c r="BQ10" s="4"/>
      <c r="BR10" s="4"/>
      <c r="BS10" s="4">
        <v>700</v>
      </c>
      <c r="BT10" s="4"/>
      <c r="BU10" s="4">
        <f>BS10+BT10</f>
        <v>700</v>
      </c>
      <c r="BV10" s="4">
        <v>300</v>
      </c>
      <c r="BW10" s="4"/>
      <c r="BX10" s="4">
        <f>BV10+BW10</f>
        <v>300</v>
      </c>
      <c r="BY10" s="4"/>
      <c r="BZ10" s="4"/>
      <c r="CA10" s="4"/>
      <c r="CB10" s="4"/>
      <c r="CC10" s="4"/>
      <c r="CD10" s="4"/>
      <c r="CE10" s="4">
        <v>114936.6</v>
      </c>
      <c r="CF10" s="4"/>
      <c r="CG10" s="4">
        <f>CE10+CF10</f>
        <v>114936.6</v>
      </c>
      <c r="CH10" s="4">
        <f>CK10+CN10</f>
        <v>2798</v>
      </c>
      <c r="CI10" s="4"/>
      <c r="CJ10" s="4">
        <f>CH10+CI10</f>
        <v>2798</v>
      </c>
      <c r="CK10" s="4"/>
      <c r="CL10" s="4"/>
      <c r="CM10" s="4"/>
      <c r="CN10" s="4">
        <v>2798</v>
      </c>
      <c r="CO10" s="4">
        <v>0</v>
      </c>
      <c r="CP10" s="4">
        <v>2798</v>
      </c>
      <c r="CQ10" s="4"/>
      <c r="CR10" s="4"/>
      <c r="CS10" s="4"/>
      <c r="CT10" s="4"/>
      <c r="CU10" s="4"/>
      <c r="CV10" s="4"/>
      <c r="CW10" s="4"/>
      <c r="CX10" s="4">
        <v>0</v>
      </c>
      <c r="CY10" s="4">
        <v>0</v>
      </c>
      <c r="CZ10" s="4"/>
      <c r="DA10" s="4">
        <v>0</v>
      </c>
      <c r="DB10" s="4">
        <v>0</v>
      </c>
      <c r="DC10" s="4"/>
      <c r="DD10" s="4"/>
      <c r="DE10" s="4"/>
      <c r="DF10" s="4"/>
      <c r="DG10" s="4"/>
      <c r="DH10" s="4"/>
      <c r="DI10" s="4">
        <f>DO10+DU10+DX10</f>
        <v>84856.3</v>
      </c>
      <c r="DJ10" s="4">
        <f>DP10+DV10+DY10</f>
        <v>241432.1</v>
      </c>
      <c r="DK10" s="4">
        <f>DI10+DJ10</f>
        <v>326288.40000000002</v>
      </c>
      <c r="DL10" s="4">
        <f>EA10+DR10</f>
        <v>193.8</v>
      </c>
      <c r="DM10" s="4"/>
      <c r="DN10" s="4">
        <f>DL10+DM10</f>
        <v>193.8</v>
      </c>
      <c r="DO10" s="4">
        <v>83623.199999999997</v>
      </c>
      <c r="DP10" s="30">
        <v>241432.1</v>
      </c>
      <c r="DQ10" s="4">
        <f>DO10+DP10</f>
        <v>325055.3</v>
      </c>
      <c r="DR10" s="4"/>
      <c r="DS10" s="4"/>
      <c r="DT10" s="4"/>
      <c r="DU10" s="4">
        <v>0</v>
      </c>
      <c r="DV10" s="4"/>
      <c r="DW10" s="4">
        <f>DU10+DV10</f>
        <v>0</v>
      </c>
      <c r="DX10" s="4">
        <v>1233.0999999999999</v>
      </c>
      <c r="DY10" s="4">
        <v>0</v>
      </c>
      <c r="DZ10" s="4">
        <v>1233.0999999999999</v>
      </c>
      <c r="EA10" s="4">
        <v>193.8</v>
      </c>
      <c r="EB10" s="4">
        <v>0</v>
      </c>
      <c r="EC10" s="4">
        <v>193.8</v>
      </c>
      <c r="ED10" s="4">
        <f>EJ10+EM10+EP10+ES10+EV10</f>
        <v>120505.30000000002</v>
      </c>
      <c r="EE10" s="4"/>
      <c r="EF10" s="4">
        <f>ED10+EE10</f>
        <v>120505.30000000002</v>
      </c>
      <c r="EG10" s="4">
        <f>EY10</f>
        <v>9006.9</v>
      </c>
      <c r="EH10" s="4">
        <f t="shared" ref="EH10:EI10" si="0">EZ10</f>
        <v>0</v>
      </c>
      <c r="EI10" s="4">
        <f t="shared" si="0"/>
        <v>9006.9</v>
      </c>
      <c r="EJ10" s="4"/>
      <c r="EK10" s="4"/>
      <c r="EL10" s="4"/>
      <c r="EM10" s="4">
        <v>49196.3</v>
      </c>
      <c r="EN10" s="4">
        <v>0</v>
      </c>
      <c r="EO10" s="4">
        <v>49196.3</v>
      </c>
      <c r="EP10" s="4">
        <v>50292.9</v>
      </c>
      <c r="EQ10" s="4">
        <v>0</v>
      </c>
      <c r="ER10" s="4">
        <v>50292.9</v>
      </c>
      <c r="ES10" s="4"/>
      <c r="ET10" s="4">
        <v>0</v>
      </c>
      <c r="EU10" s="4">
        <v>0</v>
      </c>
      <c r="EV10" s="4">
        <v>21016.1</v>
      </c>
      <c r="EW10" s="31"/>
      <c r="EX10" s="4">
        <f>EV10+EW10</f>
        <v>21016.1</v>
      </c>
      <c r="EY10" s="4">
        <v>9006.9</v>
      </c>
      <c r="EZ10" s="4">
        <v>0</v>
      </c>
      <c r="FA10" s="4">
        <v>9006.9</v>
      </c>
      <c r="FB10" s="4">
        <f>FE10+FH10+FK10+FN10</f>
        <v>92</v>
      </c>
      <c r="FC10" s="4">
        <f t="shared" ref="FC10:FD10" si="1">FF10+FI10+FL10+FO10</f>
        <v>0</v>
      </c>
      <c r="FD10" s="4">
        <f t="shared" si="1"/>
        <v>92</v>
      </c>
      <c r="FE10" s="4"/>
      <c r="FF10" s="4">
        <v>0</v>
      </c>
      <c r="FG10" s="4">
        <v>0</v>
      </c>
      <c r="FH10" s="4"/>
      <c r="FI10" s="4">
        <v>0</v>
      </c>
      <c r="FJ10" s="4">
        <v>0</v>
      </c>
      <c r="FK10" s="4">
        <v>92</v>
      </c>
      <c r="FL10" s="4">
        <v>0</v>
      </c>
      <c r="FM10" s="4">
        <v>92</v>
      </c>
      <c r="FN10" s="4"/>
      <c r="FO10" s="4">
        <v>0</v>
      </c>
      <c r="FP10" s="4">
        <v>0</v>
      </c>
      <c r="FQ10" s="4"/>
      <c r="FR10" s="4">
        <f t="shared" ref="FR10:FS10" si="2">FU10</f>
        <v>0</v>
      </c>
      <c r="FS10" s="4">
        <f t="shared" si="2"/>
        <v>0</v>
      </c>
      <c r="FT10" s="4"/>
      <c r="FU10" s="4">
        <v>0</v>
      </c>
      <c r="FV10" s="4">
        <v>0</v>
      </c>
      <c r="FW10" s="4">
        <f>FZ10+GC10</f>
        <v>6735</v>
      </c>
      <c r="FX10" s="4">
        <f t="shared" ref="FX10" si="3">GA10+GD10</f>
        <v>0</v>
      </c>
      <c r="FY10" s="4">
        <f>FW10+FX10</f>
        <v>6735</v>
      </c>
      <c r="FZ10" s="4"/>
      <c r="GA10" s="4"/>
      <c r="GB10" s="4">
        <f>FZ10+GA10</f>
        <v>0</v>
      </c>
      <c r="GC10" s="4">
        <v>6735</v>
      </c>
      <c r="GD10" s="32"/>
      <c r="GE10" s="4">
        <f>GC10+GD10</f>
        <v>6735</v>
      </c>
      <c r="GF10" s="4">
        <f>GI10</f>
        <v>91720.9</v>
      </c>
      <c r="GG10" s="4"/>
      <c r="GH10" s="4">
        <f>GF10+GG10</f>
        <v>91720.9</v>
      </c>
      <c r="GI10" s="4">
        <v>91720.9</v>
      </c>
      <c r="GJ10" s="4"/>
      <c r="GK10" s="4">
        <f>GI10+GJ10</f>
        <v>91720.9</v>
      </c>
      <c r="GL10" s="4"/>
      <c r="GM10" s="4"/>
      <c r="GN10" s="4"/>
      <c r="GO10" s="4"/>
      <c r="GP10" s="4">
        <v>0</v>
      </c>
      <c r="GQ10" s="4">
        <v>0</v>
      </c>
      <c r="GR10" s="4"/>
      <c r="GS10" s="4">
        <v>0</v>
      </c>
      <c r="GT10" s="4">
        <v>0</v>
      </c>
      <c r="GU10" s="4"/>
      <c r="GV10" s="4"/>
      <c r="GW10" s="4"/>
      <c r="GX10" s="4">
        <f>HA10+HD10</f>
        <v>562041.20000000007</v>
      </c>
      <c r="GY10" s="4">
        <f t="shared" ref="GY10:GZ25" si="4">HB10+HE10</f>
        <v>241432.1</v>
      </c>
      <c r="GZ10" s="4">
        <f t="shared" si="4"/>
        <v>803473.3</v>
      </c>
      <c r="HA10" s="4">
        <f>H10+N10+AU10+CH10+CQ10+DI10+ED10+FB10+FQ10+FW10+GF10+GL10</f>
        <v>552500.80000000005</v>
      </c>
      <c r="HB10" s="4">
        <f>I10+O10+AV10+CI10+CR10+DJ10+EE10+FC10+FR10+FX10+GG10+GM10</f>
        <v>241432.1</v>
      </c>
      <c r="HC10" s="4">
        <f>HA10+HB10</f>
        <v>793932.9</v>
      </c>
      <c r="HD10" s="4">
        <f>AX10+CT10+DL10+EG10+Q10</f>
        <v>9540.4</v>
      </c>
      <c r="HE10" s="4">
        <f>AY10+CU10+DM10+EH10+R10</f>
        <v>0</v>
      </c>
      <c r="HF10" s="4">
        <f>HD10+HE10</f>
        <v>9540.4</v>
      </c>
    </row>
    <row r="11" spans="1:214" ht="12.75" customHeight="1" x14ac:dyDescent="0.2">
      <c r="A11" s="18" t="s">
        <v>22</v>
      </c>
      <c r="B11" s="59"/>
      <c r="C11" s="59"/>
      <c r="D11" s="59"/>
      <c r="E11" s="59"/>
      <c r="F11" s="59"/>
      <c r="G11" s="59"/>
      <c r="H11" s="4">
        <f t="shared" ref="H11:H31" si="5">K11</f>
        <v>0</v>
      </c>
      <c r="I11" s="4"/>
      <c r="J11" s="4"/>
      <c r="K11" s="4"/>
      <c r="L11" s="4"/>
      <c r="M11" s="4"/>
      <c r="N11" s="4">
        <f t="shared" ref="N11:N31" si="6">Z11+AC11+AF11+AI11++AL11+AO11+AR11+T11</f>
        <v>572495.9</v>
      </c>
      <c r="O11" s="4">
        <f t="shared" ref="O11:O31" si="7">U11+AD11+AM11+AP11+AS11+AG11+AJ11</f>
        <v>-11256.6</v>
      </c>
      <c r="P11" s="4">
        <f t="shared" ref="P11:P31" si="8">N11+O11</f>
        <v>561239.30000000005</v>
      </c>
      <c r="Q11" s="4">
        <f t="shared" ref="Q11:Q32" si="9">W11</f>
        <v>0</v>
      </c>
      <c r="R11" s="4"/>
      <c r="S11" s="4"/>
      <c r="T11" s="4"/>
      <c r="U11" s="4"/>
      <c r="V11" s="4"/>
      <c r="W11" s="4"/>
      <c r="X11" s="4"/>
      <c r="Y11" s="4"/>
      <c r="Z11" s="4">
        <v>272546.59999999998</v>
      </c>
      <c r="AA11" s="4">
        <v>0</v>
      </c>
      <c r="AB11" s="4">
        <v>272546.59999999998</v>
      </c>
      <c r="AC11" s="4">
        <v>43200</v>
      </c>
      <c r="AD11" s="4"/>
      <c r="AE11" s="4">
        <f t="shared" ref="AE11:AE31" si="10">AC11+AD11</f>
        <v>43200</v>
      </c>
      <c r="AF11" s="4">
        <v>52115</v>
      </c>
      <c r="AG11" s="4"/>
      <c r="AH11" s="4">
        <f t="shared" ref="AH11:AH31" si="11">AF11+AG11</f>
        <v>52115</v>
      </c>
      <c r="AI11" s="4">
        <v>30164.400000000001</v>
      </c>
      <c r="AJ11" s="4">
        <v>-11256.6</v>
      </c>
      <c r="AK11" s="4">
        <f t="shared" ref="AK11:AK31" si="12">AI11+AJ11</f>
        <v>18907.800000000003</v>
      </c>
      <c r="AL11" s="4">
        <v>14048</v>
      </c>
      <c r="AM11" s="4"/>
      <c r="AN11" s="4">
        <f t="shared" ref="AN11:AN31" si="13">AL11+AM11</f>
        <v>14048</v>
      </c>
      <c r="AO11" s="4">
        <v>160421.9</v>
      </c>
      <c r="AP11" s="4"/>
      <c r="AQ11" s="4">
        <f t="shared" ref="AQ11" si="14">AO11+AP11</f>
        <v>160421.9</v>
      </c>
      <c r="AR11" s="4"/>
      <c r="AS11" s="4"/>
      <c r="AT11" s="4"/>
      <c r="AU11" s="4">
        <f t="shared" ref="AU11:AU31" si="15">BA11+BD11+BJ11+BM11+CE11+BP11+BS11+BY11</f>
        <v>161488.99999999997</v>
      </c>
      <c r="AV11" s="4">
        <f t="shared" ref="AV11:AV31" si="16">BB11+BE11+BK11+BN11+CF11+BQ11+BT11+BZ11</f>
        <v>0</v>
      </c>
      <c r="AW11" s="4">
        <f t="shared" ref="AW11:AW31" si="17">AU11+AV11</f>
        <v>161488.99999999997</v>
      </c>
      <c r="AX11" s="4">
        <f t="shared" ref="AX11:AX32" si="18">BG11+BV11+CB11</f>
        <v>486.1</v>
      </c>
      <c r="AY11" s="4">
        <f t="shared" ref="AY11:AY13" si="19">BH11+BW11+CC11</f>
        <v>0</v>
      </c>
      <c r="AZ11" s="4">
        <f t="shared" ref="AZ11:AZ31" si="20">AX11+AY11</f>
        <v>486.1</v>
      </c>
      <c r="BA11" s="4">
        <v>530.1</v>
      </c>
      <c r="BB11" s="4">
        <v>0</v>
      </c>
      <c r="BC11" s="4">
        <v>530.1</v>
      </c>
      <c r="BD11" s="4">
        <v>547.5</v>
      </c>
      <c r="BE11" s="4">
        <v>0</v>
      </c>
      <c r="BF11" s="4">
        <v>547.5</v>
      </c>
      <c r="BG11" s="4">
        <v>107.8</v>
      </c>
      <c r="BH11" s="4">
        <v>0</v>
      </c>
      <c r="BI11" s="4">
        <v>107.8</v>
      </c>
      <c r="BJ11" s="4">
        <v>695.3</v>
      </c>
      <c r="BK11" s="4">
        <v>0</v>
      </c>
      <c r="BL11" s="4">
        <v>695.3</v>
      </c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>
        <v>882.8</v>
      </c>
      <c r="BZ11" s="4"/>
      <c r="CA11" s="4">
        <f t="shared" ref="CA11" si="21">BY11+BZ11</f>
        <v>882.8</v>
      </c>
      <c r="CB11" s="4">
        <v>378.3</v>
      </c>
      <c r="CC11" s="4"/>
      <c r="CD11" s="4">
        <f t="shared" ref="CD11" si="22">CB11+CC11</f>
        <v>378.3</v>
      </c>
      <c r="CE11" s="4">
        <v>158833.29999999999</v>
      </c>
      <c r="CF11" s="4"/>
      <c r="CG11" s="4">
        <f t="shared" ref="CG11:CG31" si="23">CE11+CF11</f>
        <v>158833.29999999999</v>
      </c>
      <c r="CH11" s="4">
        <f t="shared" ref="CH11:CH31" si="24">CK11+CN11</f>
        <v>7858</v>
      </c>
      <c r="CI11" s="4"/>
      <c r="CJ11" s="4">
        <f t="shared" ref="CJ11:CJ31" si="25">CH11+CI11</f>
        <v>7858</v>
      </c>
      <c r="CK11" s="4"/>
      <c r="CL11" s="4"/>
      <c r="CM11" s="4"/>
      <c r="CN11" s="4">
        <v>7858</v>
      </c>
      <c r="CO11" s="4">
        <v>0</v>
      </c>
      <c r="CP11" s="4">
        <v>7858</v>
      </c>
      <c r="CQ11" s="4"/>
      <c r="CR11" s="4"/>
      <c r="CS11" s="4"/>
      <c r="CT11" s="4"/>
      <c r="CU11" s="4"/>
      <c r="CV11" s="4"/>
      <c r="CW11" s="4"/>
      <c r="CX11" s="4">
        <v>0</v>
      </c>
      <c r="CY11" s="4">
        <v>0</v>
      </c>
      <c r="CZ11" s="4"/>
      <c r="DA11" s="4">
        <v>0</v>
      </c>
      <c r="DB11" s="4">
        <v>0</v>
      </c>
      <c r="DC11" s="4"/>
      <c r="DD11" s="4"/>
      <c r="DE11" s="4"/>
      <c r="DF11" s="4"/>
      <c r="DG11" s="4"/>
      <c r="DH11" s="4"/>
      <c r="DI11" s="4">
        <f t="shared" ref="DI11:DI31" si="26">DO11+DU11+DX11</f>
        <v>289570.7</v>
      </c>
      <c r="DJ11" s="4">
        <f t="shared" ref="DJ11:DJ32" si="27">DP11+DV11+DY11</f>
        <v>394125.9</v>
      </c>
      <c r="DK11" s="4">
        <f t="shared" ref="DK11:DK31" si="28">DI11+DJ11</f>
        <v>683696.60000000009</v>
      </c>
      <c r="DL11" s="4">
        <f t="shared" ref="DL11:DL31" si="29">EA11+DR11</f>
        <v>2871.4</v>
      </c>
      <c r="DM11" s="4">
        <f t="shared" ref="DM11" si="30">EB11+DS11</f>
        <v>0</v>
      </c>
      <c r="DN11" s="4">
        <f t="shared" ref="DN11:DN31" si="31">DL11+DM11</f>
        <v>2871.4</v>
      </c>
      <c r="DO11" s="4">
        <v>181231.3</v>
      </c>
      <c r="DP11" s="30">
        <v>394125.9</v>
      </c>
      <c r="DQ11" s="4">
        <f t="shared" ref="DQ11:DQ31" si="32">DO11+DP11</f>
        <v>575357.19999999995</v>
      </c>
      <c r="DR11" s="4">
        <v>2165.3000000000002</v>
      </c>
      <c r="DS11" s="4"/>
      <c r="DT11" s="4">
        <f t="shared" ref="DT11" si="33">DR11+DS11</f>
        <v>2165.3000000000002</v>
      </c>
      <c r="DU11" s="4">
        <v>103847.2</v>
      </c>
      <c r="DV11" s="4"/>
      <c r="DW11" s="4">
        <f t="shared" ref="DW11:DW31" si="34">DU11+DV11</f>
        <v>103847.2</v>
      </c>
      <c r="DX11" s="4">
        <v>4492.2</v>
      </c>
      <c r="DY11" s="4">
        <v>0</v>
      </c>
      <c r="DZ11" s="4">
        <v>4492.2</v>
      </c>
      <c r="EA11" s="4">
        <v>706.1</v>
      </c>
      <c r="EB11" s="4">
        <v>0</v>
      </c>
      <c r="EC11" s="4">
        <v>706.1</v>
      </c>
      <c r="ED11" s="4">
        <f t="shared" ref="ED11:ED31" si="35">EJ11+EM11+EP11+ES11+EV11</f>
        <v>64673.2</v>
      </c>
      <c r="EE11" s="4">
        <f t="shared" ref="EE11:EE29" si="36">EK11+EN11+EQ11+ET11+EW11</f>
        <v>0</v>
      </c>
      <c r="EF11" s="4">
        <f t="shared" ref="EF11:EF31" si="37">ED11+EE11</f>
        <v>64673.2</v>
      </c>
      <c r="EG11" s="4">
        <f t="shared" ref="EG11:EG31" si="38">EY11</f>
        <v>18110.400000000001</v>
      </c>
      <c r="EH11" s="4">
        <f t="shared" ref="EH11:EH32" si="39">EZ11</f>
        <v>0</v>
      </c>
      <c r="EI11" s="4">
        <f t="shared" ref="EI11:EI32" si="40">FA11</f>
        <v>18110.400000000001</v>
      </c>
      <c r="EJ11" s="4"/>
      <c r="EK11" s="4"/>
      <c r="EL11" s="4"/>
      <c r="EM11" s="4"/>
      <c r="EN11" s="4">
        <v>0</v>
      </c>
      <c r="EO11" s="4">
        <v>0</v>
      </c>
      <c r="EP11" s="4">
        <v>22415.599999999999</v>
      </c>
      <c r="EQ11" s="4">
        <v>0</v>
      </c>
      <c r="ER11" s="4">
        <v>22415.599999999999</v>
      </c>
      <c r="ES11" s="4"/>
      <c r="ET11" s="4">
        <v>0</v>
      </c>
      <c r="EU11" s="4">
        <v>0</v>
      </c>
      <c r="EV11" s="4">
        <v>42257.599999999999</v>
      </c>
      <c r="EW11" s="31"/>
      <c r="EX11" s="4">
        <f t="shared" ref="EX11:EX31" si="41">EV11+EW11</f>
        <v>42257.599999999999</v>
      </c>
      <c r="EY11" s="4">
        <v>18110.400000000001</v>
      </c>
      <c r="EZ11" s="4">
        <v>0</v>
      </c>
      <c r="FA11" s="4">
        <v>18110.400000000001</v>
      </c>
      <c r="FB11" s="4">
        <f t="shared" ref="FB11:FB31" si="42">FE11+FH11+FK11+FN11</f>
        <v>17515.8</v>
      </c>
      <c r="FC11" s="4">
        <f t="shared" ref="FC11:FC31" si="43">FF11+FI11+FL11+FO11</f>
        <v>0</v>
      </c>
      <c r="FD11" s="4">
        <f t="shared" ref="FD11:FD31" si="44">FG11+FJ11+FM11+FP11</f>
        <v>17515.8</v>
      </c>
      <c r="FE11" s="4">
        <v>106.7</v>
      </c>
      <c r="FF11" s="4">
        <v>0</v>
      </c>
      <c r="FG11" s="4">
        <v>106.7</v>
      </c>
      <c r="FH11" s="4">
        <v>1672.4</v>
      </c>
      <c r="FI11" s="4">
        <v>0</v>
      </c>
      <c r="FJ11" s="4">
        <v>1672.4</v>
      </c>
      <c r="FK11" s="4">
        <v>235.4</v>
      </c>
      <c r="FL11" s="4">
        <v>0</v>
      </c>
      <c r="FM11" s="4">
        <v>235.4</v>
      </c>
      <c r="FN11" s="4">
        <v>15501.3</v>
      </c>
      <c r="FO11" s="4">
        <v>0</v>
      </c>
      <c r="FP11" s="4">
        <v>15501.3</v>
      </c>
      <c r="FQ11" s="4"/>
      <c r="FR11" s="4">
        <f t="shared" ref="FR11:FR32" si="45">FU11</f>
        <v>0</v>
      </c>
      <c r="FS11" s="4">
        <f t="shared" ref="FS11:FS32" si="46">FV11</f>
        <v>0</v>
      </c>
      <c r="FT11" s="4"/>
      <c r="FU11" s="4">
        <v>0</v>
      </c>
      <c r="FV11" s="4">
        <v>0</v>
      </c>
      <c r="FW11" s="4">
        <f t="shared" ref="FW11:FW32" si="47">FZ11+GC11</f>
        <v>224499.20000000001</v>
      </c>
      <c r="FX11" s="4">
        <f t="shared" ref="FX11:FX32" si="48">GA11+GD11</f>
        <v>0</v>
      </c>
      <c r="FY11" s="4">
        <f t="shared" ref="FY11:FY32" si="49">FW11+FX11</f>
        <v>224499.20000000001</v>
      </c>
      <c r="FZ11" s="4">
        <v>212328.6</v>
      </c>
      <c r="GA11" s="4"/>
      <c r="GB11" s="4">
        <f t="shared" ref="GB11:GB32" si="50">FZ11+GA11</f>
        <v>212328.6</v>
      </c>
      <c r="GC11" s="4">
        <v>12170.6</v>
      </c>
      <c r="GD11" s="32"/>
      <c r="GE11" s="4">
        <f t="shared" ref="GE11:GE32" si="51">GC11+GD11</f>
        <v>12170.6</v>
      </c>
      <c r="GF11" s="4">
        <f t="shared" ref="GF11:GF31" si="52">GI11</f>
        <v>400380.6</v>
      </c>
      <c r="GG11" s="4"/>
      <c r="GH11" s="4">
        <f t="shared" ref="GH11:GH31" si="53">GF11+GG11</f>
        <v>400380.6</v>
      </c>
      <c r="GI11" s="4">
        <v>400380.6</v>
      </c>
      <c r="GJ11" s="4"/>
      <c r="GK11" s="4">
        <f t="shared" ref="GK11:GK31" si="54">GI11+GJ11</f>
        <v>400380.6</v>
      </c>
      <c r="GL11" s="4"/>
      <c r="GM11" s="4"/>
      <c r="GN11" s="4"/>
      <c r="GO11" s="4"/>
      <c r="GP11" s="4">
        <v>0</v>
      </c>
      <c r="GQ11" s="4">
        <v>0</v>
      </c>
      <c r="GR11" s="4"/>
      <c r="GS11" s="4">
        <v>0</v>
      </c>
      <c r="GT11" s="4">
        <v>0</v>
      </c>
      <c r="GU11" s="4"/>
      <c r="GV11" s="4"/>
      <c r="GW11" s="4"/>
      <c r="GX11" s="4">
        <f t="shared" ref="GX11:GY32" si="55">HA11+HD11</f>
        <v>1759950.2999999998</v>
      </c>
      <c r="GY11" s="4">
        <f t="shared" si="4"/>
        <v>382869.30000000005</v>
      </c>
      <c r="GZ11" s="4">
        <f t="shared" si="4"/>
        <v>2142819.6</v>
      </c>
      <c r="HA11" s="4">
        <f t="shared" ref="HA11:HA32" si="56">H11+N11+AU11+CH11+CQ11+DI11+ED11+FB11+FQ11+FW11+GF11+GL11</f>
        <v>1738482.4</v>
      </c>
      <c r="HB11" s="4">
        <f t="shared" ref="HB11:HB32" si="57">I11+O11+AV11+CI11+CR11+DJ11+EE11+FC11+FR11+FX11+GG11+GM11</f>
        <v>382869.30000000005</v>
      </c>
      <c r="HC11" s="4">
        <f t="shared" ref="HC11:HC32" si="58">HA11+HB11</f>
        <v>2121351.7000000002</v>
      </c>
      <c r="HD11" s="4">
        <f t="shared" ref="HD11:HD32" si="59">AX11+CT11+DL11+EG11+Q11</f>
        <v>21467.9</v>
      </c>
      <c r="HE11" s="4">
        <f t="shared" ref="HE11:HE32" si="60">AY11+CU11+DM11+EH11+R11</f>
        <v>0</v>
      </c>
      <c r="HF11" s="4">
        <f t="shared" ref="HF11:HF32" si="61">HD11+HE11</f>
        <v>21467.9</v>
      </c>
    </row>
    <row r="12" spans="1:214" ht="12.75" customHeight="1" x14ac:dyDescent="0.2">
      <c r="A12" s="18" t="s">
        <v>21</v>
      </c>
      <c r="B12" s="59"/>
      <c r="C12" s="59"/>
      <c r="D12" s="59"/>
      <c r="E12" s="59"/>
      <c r="F12" s="59"/>
      <c r="G12" s="59"/>
      <c r="H12" s="4">
        <f t="shared" si="5"/>
        <v>0</v>
      </c>
      <c r="I12" s="4"/>
      <c r="J12" s="4"/>
      <c r="K12" s="4"/>
      <c r="L12" s="4"/>
      <c r="M12" s="4"/>
      <c r="N12" s="4">
        <f t="shared" si="6"/>
        <v>142992.4</v>
      </c>
      <c r="O12" s="4">
        <f t="shared" si="7"/>
        <v>-1844.4</v>
      </c>
      <c r="P12" s="4">
        <f t="shared" si="8"/>
        <v>141148</v>
      </c>
      <c r="Q12" s="4">
        <f t="shared" si="9"/>
        <v>0</v>
      </c>
      <c r="R12" s="4"/>
      <c r="S12" s="4"/>
      <c r="T12" s="4"/>
      <c r="U12" s="4"/>
      <c r="V12" s="4"/>
      <c r="W12" s="4"/>
      <c r="X12" s="4"/>
      <c r="Y12" s="4"/>
      <c r="Z12" s="4">
        <v>65887.399999999994</v>
      </c>
      <c r="AA12" s="4">
        <v>0</v>
      </c>
      <c r="AB12" s="4">
        <v>65887.399999999994</v>
      </c>
      <c r="AC12" s="4">
        <v>18756</v>
      </c>
      <c r="AD12" s="4"/>
      <c r="AE12" s="4">
        <f t="shared" si="10"/>
        <v>18756</v>
      </c>
      <c r="AF12" s="4">
        <v>25438.3</v>
      </c>
      <c r="AG12" s="4"/>
      <c r="AH12" s="4">
        <f t="shared" si="11"/>
        <v>25438.3</v>
      </c>
      <c r="AI12" s="4">
        <v>12910.7</v>
      </c>
      <c r="AJ12" s="4">
        <v>-1844.4</v>
      </c>
      <c r="AK12" s="4">
        <f t="shared" si="12"/>
        <v>11066.300000000001</v>
      </c>
      <c r="AL12" s="4">
        <v>20000</v>
      </c>
      <c r="AM12" s="4"/>
      <c r="AN12" s="4">
        <f t="shared" si="13"/>
        <v>20000</v>
      </c>
      <c r="AO12" s="4"/>
      <c r="AP12" s="4"/>
      <c r="AQ12" s="4"/>
      <c r="AR12" s="4"/>
      <c r="AS12" s="4"/>
      <c r="AT12" s="4"/>
      <c r="AU12" s="4">
        <f t="shared" si="15"/>
        <v>30626.100000000002</v>
      </c>
      <c r="AV12" s="4">
        <f t="shared" si="16"/>
        <v>0</v>
      </c>
      <c r="AW12" s="4">
        <f t="shared" si="17"/>
        <v>30626.100000000002</v>
      </c>
      <c r="AX12" s="4">
        <f t="shared" si="18"/>
        <v>30.2</v>
      </c>
      <c r="AY12" s="4"/>
      <c r="AZ12" s="4">
        <f t="shared" si="20"/>
        <v>30.2</v>
      </c>
      <c r="BA12" s="4">
        <v>424.5</v>
      </c>
      <c r="BB12" s="4">
        <v>0</v>
      </c>
      <c r="BC12" s="4">
        <v>424.5</v>
      </c>
      <c r="BD12" s="4">
        <v>153.4</v>
      </c>
      <c r="BE12" s="4">
        <v>0</v>
      </c>
      <c r="BF12" s="4">
        <v>153.4</v>
      </c>
      <c r="BG12" s="4">
        <v>30.2</v>
      </c>
      <c r="BH12" s="4">
        <v>0</v>
      </c>
      <c r="BI12" s="4">
        <v>30.2</v>
      </c>
      <c r="BJ12" s="4"/>
      <c r="BK12" s="4">
        <v>0</v>
      </c>
      <c r="BL12" s="4">
        <v>0</v>
      </c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>
        <v>30048.2</v>
      </c>
      <c r="CF12" s="4"/>
      <c r="CG12" s="4">
        <f t="shared" si="23"/>
        <v>30048.2</v>
      </c>
      <c r="CH12" s="4">
        <f t="shared" si="24"/>
        <v>943</v>
      </c>
      <c r="CI12" s="4"/>
      <c r="CJ12" s="4">
        <f t="shared" si="25"/>
        <v>943</v>
      </c>
      <c r="CK12" s="4"/>
      <c r="CL12" s="4"/>
      <c r="CM12" s="4"/>
      <c r="CN12" s="4">
        <v>943</v>
      </c>
      <c r="CO12" s="4">
        <v>0</v>
      </c>
      <c r="CP12" s="4">
        <v>943</v>
      </c>
      <c r="CQ12" s="4"/>
      <c r="CR12" s="4"/>
      <c r="CS12" s="4"/>
      <c r="CT12" s="4"/>
      <c r="CU12" s="4"/>
      <c r="CV12" s="4"/>
      <c r="CW12" s="4"/>
      <c r="CX12" s="4">
        <v>0</v>
      </c>
      <c r="CY12" s="4">
        <v>0</v>
      </c>
      <c r="CZ12" s="4"/>
      <c r="DA12" s="4">
        <v>0</v>
      </c>
      <c r="DB12" s="4">
        <v>0</v>
      </c>
      <c r="DC12" s="4"/>
      <c r="DD12" s="4"/>
      <c r="DE12" s="4"/>
      <c r="DF12" s="4"/>
      <c r="DG12" s="4"/>
      <c r="DH12" s="4"/>
      <c r="DI12" s="4">
        <f t="shared" si="26"/>
        <v>152067.70000000001</v>
      </c>
      <c r="DJ12" s="4">
        <f t="shared" si="27"/>
        <v>315198.09999999998</v>
      </c>
      <c r="DK12" s="4">
        <f t="shared" si="28"/>
        <v>467265.8</v>
      </c>
      <c r="DL12" s="4">
        <f t="shared" si="29"/>
        <v>110.8</v>
      </c>
      <c r="DM12" s="4"/>
      <c r="DN12" s="4">
        <f t="shared" si="31"/>
        <v>110.8</v>
      </c>
      <c r="DO12" s="4">
        <v>69178.2</v>
      </c>
      <c r="DP12" s="30">
        <v>315198.09999999998</v>
      </c>
      <c r="DQ12" s="4">
        <f t="shared" si="32"/>
        <v>384376.3</v>
      </c>
      <c r="DR12" s="4"/>
      <c r="DS12" s="4"/>
      <c r="DT12" s="4"/>
      <c r="DU12" s="4">
        <v>82184.800000000003</v>
      </c>
      <c r="DV12" s="4"/>
      <c r="DW12" s="4">
        <f t="shared" si="34"/>
        <v>82184.800000000003</v>
      </c>
      <c r="DX12" s="4">
        <v>704.7</v>
      </c>
      <c r="DY12" s="4">
        <v>0</v>
      </c>
      <c r="DZ12" s="4">
        <v>704.7</v>
      </c>
      <c r="EA12" s="4">
        <v>110.8</v>
      </c>
      <c r="EB12" s="4">
        <v>0</v>
      </c>
      <c r="EC12" s="4">
        <v>110.8</v>
      </c>
      <c r="ED12" s="4">
        <f t="shared" si="35"/>
        <v>23016.1</v>
      </c>
      <c r="EE12" s="4"/>
      <c r="EF12" s="4">
        <f t="shared" si="37"/>
        <v>23016.1</v>
      </c>
      <c r="EG12" s="4">
        <f t="shared" si="38"/>
        <v>5826</v>
      </c>
      <c r="EH12" s="4">
        <f t="shared" si="39"/>
        <v>0</v>
      </c>
      <c r="EI12" s="4">
        <f t="shared" si="40"/>
        <v>5826</v>
      </c>
      <c r="EJ12" s="4"/>
      <c r="EK12" s="4"/>
      <c r="EL12" s="4"/>
      <c r="EM12" s="4"/>
      <c r="EN12" s="4">
        <v>0</v>
      </c>
      <c r="EO12" s="4">
        <v>0</v>
      </c>
      <c r="EP12" s="4">
        <v>9422.1</v>
      </c>
      <c r="EQ12" s="4">
        <v>0</v>
      </c>
      <c r="ER12" s="4">
        <v>9422.1</v>
      </c>
      <c r="ES12" s="4"/>
      <c r="ET12" s="4">
        <v>0</v>
      </c>
      <c r="EU12" s="4">
        <v>0</v>
      </c>
      <c r="EV12" s="4">
        <v>13594</v>
      </c>
      <c r="EW12" s="31"/>
      <c r="EX12" s="4">
        <f t="shared" si="41"/>
        <v>13594</v>
      </c>
      <c r="EY12" s="4">
        <v>5826</v>
      </c>
      <c r="EZ12" s="4">
        <v>0</v>
      </c>
      <c r="FA12" s="4">
        <v>5826</v>
      </c>
      <c r="FB12" s="4">
        <f t="shared" si="42"/>
        <v>5845.5</v>
      </c>
      <c r="FC12" s="4">
        <f t="shared" si="43"/>
        <v>0</v>
      </c>
      <c r="FD12" s="4">
        <f t="shared" si="44"/>
        <v>5845.5</v>
      </c>
      <c r="FE12" s="4"/>
      <c r="FF12" s="4">
        <v>0</v>
      </c>
      <c r="FG12" s="4">
        <v>0</v>
      </c>
      <c r="FH12" s="4">
        <v>2197</v>
      </c>
      <c r="FI12" s="4">
        <v>0</v>
      </c>
      <c r="FJ12" s="4">
        <v>2197</v>
      </c>
      <c r="FK12" s="4">
        <v>42.1</v>
      </c>
      <c r="FL12" s="4">
        <v>0</v>
      </c>
      <c r="FM12" s="4">
        <v>42.1</v>
      </c>
      <c r="FN12" s="4">
        <v>3606.4</v>
      </c>
      <c r="FO12" s="4">
        <v>0</v>
      </c>
      <c r="FP12" s="4">
        <v>3606.4</v>
      </c>
      <c r="FQ12" s="4"/>
      <c r="FR12" s="4">
        <f t="shared" si="45"/>
        <v>0</v>
      </c>
      <c r="FS12" s="4">
        <f t="shared" si="46"/>
        <v>0</v>
      </c>
      <c r="FT12" s="4"/>
      <c r="FU12" s="4">
        <v>0</v>
      </c>
      <c r="FV12" s="4">
        <v>0</v>
      </c>
      <c r="FW12" s="4">
        <f t="shared" si="47"/>
        <v>5066.1000000000004</v>
      </c>
      <c r="FX12" s="4">
        <f t="shared" si="48"/>
        <v>0</v>
      </c>
      <c r="FY12" s="4">
        <f t="shared" si="49"/>
        <v>5066.1000000000004</v>
      </c>
      <c r="FZ12" s="4"/>
      <c r="GA12" s="4"/>
      <c r="GB12" s="4">
        <f t="shared" si="50"/>
        <v>0</v>
      </c>
      <c r="GC12" s="4">
        <v>5066.1000000000004</v>
      </c>
      <c r="GD12" s="32"/>
      <c r="GE12" s="4">
        <f t="shared" si="51"/>
        <v>5066.1000000000004</v>
      </c>
      <c r="GF12" s="4">
        <f t="shared" si="52"/>
        <v>74827.399999999994</v>
      </c>
      <c r="GG12" s="4"/>
      <c r="GH12" s="4">
        <f t="shared" si="53"/>
        <v>74827.399999999994</v>
      </c>
      <c r="GI12" s="4">
        <v>74827.399999999994</v>
      </c>
      <c r="GJ12" s="4"/>
      <c r="GK12" s="4">
        <f t="shared" si="54"/>
        <v>74827.399999999994</v>
      </c>
      <c r="GL12" s="4">
        <f t="shared" ref="GL12:GL31" si="62">GO12+GR12+GU12</f>
        <v>450000</v>
      </c>
      <c r="GM12" s="4"/>
      <c r="GN12" s="4">
        <f t="shared" ref="GN12:GN31" si="63">GQ12+GT12+GW12</f>
        <v>450000</v>
      </c>
      <c r="GO12" s="4"/>
      <c r="GP12" s="4">
        <v>0</v>
      </c>
      <c r="GQ12" s="4">
        <v>0</v>
      </c>
      <c r="GR12" s="4">
        <v>450000</v>
      </c>
      <c r="GS12" s="4">
        <v>0</v>
      </c>
      <c r="GT12" s="4">
        <v>450000</v>
      </c>
      <c r="GU12" s="4"/>
      <c r="GV12" s="4"/>
      <c r="GW12" s="4"/>
      <c r="GX12" s="4">
        <f t="shared" si="55"/>
        <v>891351.29999999993</v>
      </c>
      <c r="GY12" s="4">
        <f t="shared" si="4"/>
        <v>313353.69999999995</v>
      </c>
      <c r="GZ12" s="4">
        <f t="shared" si="4"/>
        <v>1204705</v>
      </c>
      <c r="HA12" s="4">
        <f t="shared" si="56"/>
        <v>885384.29999999993</v>
      </c>
      <c r="HB12" s="4">
        <f t="shared" si="57"/>
        <v>313353.69999999995</v>
      </c>
      <c r="HC12" s="4">
        <f t="shared" si="58"/>
        <v>1198738</v>
      </c>
      <c r="HD12" s="4">
        <f t="shared" si="59"/>
        <v>5967</v>
      </c>
      <c r="HE12" s="4">
        <f t="shared" si="60"/>
        <v>0</v>
      </c>
      <c r="HF12" s="4">
        <f t="shared" si="61"/>
        <v>5967</v>
      </c>
    </row>
    <row r="13" spans="1:214" ht="12.75" customHeight="1" x14ac:dyDescent="0.2">
      <c r="A13" s="18" t="s">
        <v>20</v>
      </c>
      <c r="B13" s="59"/>
      <c r="C13" s="59"/>
      <c r="D13" s="59"/>
      <c r="E13" s="59"/>
      <c r="F13" s="59"/>
      <c r="G13" s="59"/>
      <c r="H13" s="4">
        <f t="shared" si="5"/>
        <v>0</v>
      </c>
      <c r="I13" s="4"/>
      <c r="J13" s="4"/>
      <c r="K13" s="4"/>
      <c r="L13" s="4"/>
      <c r="M13" s="4"/>
      <c r="N13" s="4">
        <f t="shared" si="6"/>
        <v>671580.9</v>
      </c>
      <c r="O13" s="4">
        <f t="shared" si="7"/>
        <v>0</v>
      </c>
      <c r="P13" s="4">
        <f t="shared" si="8"/>
        <v>671580.9</v>
      </c>
      <c r="Q13" s="4">
        <f t="shared" si="9"/>
        <v>0</v>
      </c>
      <c r="R13" s="4"/>
      <c r="S13" s="4"/>
      <c r="T13" s="4"/>
      <c r="U13" s="4"/>
      <c r="V13" s="4"/>
      <c r="W13" s="4"/>
      <c r="X13" s="4"/>
      <c r="Y13" s="4"/>
      <c r="Z13" s="4">
        <v>178949.8</v>
      </c>
      <c r="AA13" s="4">
        <v>0</v>
      </c>
      <c r="AB13" s="4">
        <v>178949.8</v>
      </c>
      <c r="AC13" s="4">
        <v>6948</v>
      </c>
      <c r="AD13" s="4"/>
      <c r="AE13" s="4">
        <f t="shared" si="10"/>
        <v>6948</v>
      </c>
      <c r="AF13" s="4">
        <v>71064.100000000006</v>
      </c>
      <c r="AG13" s="4"/>
      <c r="AH13" s="4">
        <f t="shared" si="11"/>
        <v>71064.100000000006</v>
      </c>
      <c r="AI13" s="4">
        <v>27166.1</v>
      </c>
      <c r="AJ13" s="4"/>
      <c r="AK13" s="4">
        <f t="shared" si="12"/>
        <v>27166.1</v>
      </c>
      <c r="AL13" s="4">
        <v>387452.9</v>
      </c>
      <c r="AM13" s="4"/>
      <c r="AN13" s="4">
        <f t="shared" si="13"/>
        <v>387452.9</v>
      </c>
      <c r="AO13" s="4"/>
      <c r="AP13" s="4"/>
      <c r="AQ13" s="4"/>
      <c r="AR13" s="4"/>
      <c r="AS13" s="4"/>
      <c r="AT13" s="4"/>
      <c r="AU13" s="4">
        <f t="shared" si="15"/>
        <v>136160.20000000001</v>
      </c>
      <c r="AV13" s="4">
        <f t="shared" si="16"/>
        <v>0</v>
      </c>
      <c r="AW13" s="4">
        <f t="shared" si="17"/>
        <v>136160.20000000001</v>
      </c>
      <c r="AX13" s="4">
        <f t="shared" si="18"/>
        <v>264.89999999999998</v>
      </c>
      <c r="AY13" s="4">
        <f t="shared" si="19"/>
        <v>0</v>
      </c>
      <c r="AZ13" s="4">
        <f t="shared" si="20"/>
        <v>264.89999999999998</v>
      </c>
      <c r="BA13" s="4">
        <v>659.7</v>
      </c>
      <c r="BB13" s="4">
        <v>0</v>
      </c>
      <c r="BC13" s="4">
        <v>659.7</v>
      </c>
      <c r="BD13" s="4">
        <v>431.2</v>
      </c>
      <c r="BE13" s="4">
        <v>0</v>
      </c>
      <c r="BF13" s="4">
        <v>431.2</v>
      </c>
      <c r="BG13" s="4">
        <v>84.9</v>
      </c>
      <c r="BH13" s="4">
        <v>0</v>
      </c>
      <c r="BI13" s="4">
        <v>84.9</v>
      </c>
      <c r="BJ13" s="4">
        <v>1163.5999999999999</v>
      </c>
      <c r="BK13" s="4">
        <v>0</v>
      </c>
      <c r="BL13" s="4">
        <v>1163.5999999999999</v>
      </c>
      <c r="BM13" s="4"/>
      <c r="BN13" s="4"/>
      <c r="BO13" s="4"/>
      <c r="BP13" s="4"/>
      <c r="BQ13" s="4"/>
      <c r="BR13" s="4"/>
      <c r="BS13" s="4">
        <v>420</v>
      </c>
      <c r="BT13" s="4"/>
      <c r="BU13" s="4">
        <f t="shared" ref="BU13" si="64">BS13+BT13</f>
        <v>420</v>
      </c>
      <c r="BV13" s="4">
        <v>180</v>
      </c>
      <c r="BW13" s="4"/>
      <c r="BX13" s="4">
        <f t="shared" ref="BX13" si="65">BV13+BW13</f>
        <v>180</v>
      </c>
      <c r="BY13" s="4"/>
      <c r="BZ13" s="4"/>
      <c r="CA13" s="4"/>
      <c r="CB13" s="4"/>
      <c r="CC13" s="4"/>
      <c r="CD13" s="4"/>
      <c r="CE13" s="4">
        <v>133485.70000000001</v>
      </c>
      <c r="CF13" s="4"/>
      <c r="CG13" s="4">
        <f t="shared" si="23"/>
        <v>133485.70000000001</v>
      </c>
      <c r="CH13" s="4">
        <f t="shared" si="24"/>
        <v>5817</v>
      </c>
      <c r="CI13" s="4"/>
      <c r="CJ13" s="4">
        <f t="shared" si="25"/>
        <v>5817</v>
      </c>
      <c r="CK13" s="4"/>
      <c r="CL13" s="4"/>
      <c r="CM13" s="4"/>
      <c r="CN13" s="4">
        <v>5817</v>
      </c>
      <c r="CO13" s="4">
        <v>0</v>
      </c>
      <c r="CP13" s="4">
        <v>5817</v>
      </c>
      <c r="CQ13" s="4"/>
      <c r="CR13" s="4"/>
      <c r="CS13" s="4"/>
      <c r="CT13" s="4"/>
      <c r="CU13" s="4"/>
      <c r="CV13" s="4"/>
      <c r="CW13" s="4"/>
      <c r="CX13" s="4">
        <v>0</v>
      </c>
      <c r="CY13" s="4">
        <v>0</v>
      </c>
      <c r="CZ13" s="4"/>
      <c r="DA13" s="4">
        <v>0</v>
      </c>
      <c r="DB13" s="4">
        <v>0</v>
      </c>
      <c r="DC13" s="4"/>
      <c r="DD13" s="4"/>
      <c r="DE13" s="4"/>
      <c r="DF13" s="4"/>
      <c r="DG13" s="4"/>
      <c r="DH13" s="4"/>
      <c r="DI13" s="4">
        <f t="shared" si="26"/>
        <v>206892.5</v>
      </c>
      <c r="DJ13" s="4">
        <f t="shared" si="27"/>
        <v>516174.1</v>
      </c>
      <c r="DK13" s="4">
        <f t="shared" si="28"/>
        <v>723066.6</v>
      </c>
      <c r="DL13" s="4">
        <f t="shared" si="29"/>
        <v>2755.1</v>
      </c>
      <c r="DM13" s="4"/>
      <c r="DN13" s="4">
        <f t="shared" si="31"/>
        <v>2755.1</v>
      </c>
      <c r="DO13" s="4">
        <v>94758.8</v>
      </c>
      <c r="DP13" s="30">
        <v>516174.1</v>
      </c>
      <c r="DQ13" s="4">
        <f t="shared" si="32"/>
        <v>610932.9</v>
      </c>
      <c r="DR13" s="4"/>
      <c r="DS13" s="4"/>
      <c r="DT13" s="4"/>
      <c r="DU13" s="4">
        <v>94605.4</v>
      </c>
      <c r="DV13" s="4"/>
      <c r="DW13" s="4">
        <f t="shared" si="34"/>
        <v>94605.4</v>
      </c>
      <c r="DX13" s="4">
        <v>17528.3</v>
      </c>
      <c r="DY13" s="4">
        <v>0</v>
      </c>
      <c r="DZ13" s="4">
        <v>17528.3</v>
      </c>
      <c r="EA13" s="4">
        <v>2755.1</v>
      </c>
      <c r="EB13" s="4">
        <v>0</v>
      </c>
      <c r="EC13" s="4">
        <v>2755.1</v>
      </c>
      <c r="ED13" s="4">
        <f t="shared" si="35"/>
        <v>68165.899999999994</v>
      </c>
      <c r="EE13" s="4"/>
      <c r="EF13" s="4">
        <f t="shared" si="37"/>
        <v>68165.899999999994</v>
      </c>
      <c r="EG13" s="4">
        <f t="shared" si="38"/>
        <v>15767.3</v>
      </c>
      <c r="EH13" s="4">
        <f t="shared" si="39"/>
        <v>0</v>
      </c>
      <c r="EI13" s="4">
        <f t="shared" si="40"/>
        <v>15767.3</v>
      </c>
      <c r="EJ13" s="4"/>
      <c r="EK13" s="4"/>
      <c r="EL13" s="4"/>
      <c r="EM13" s="4"/>
      <c r="EN13" s="4">
        <v>0</v>
      </c>
      <c r="EO13" s="4">
        <v>0</v>
      </c>
      <c r="EP13" s="4">
        <v>31375.599999999999</v>
      </c>
      <c r="EQ13" s="4">
        <v>0</v>
      </c>
      <c r="ER13" s="4">
        <v>31375.599999999999</v>
      </c>
      <c r="ES13" s="4"/>
      <c r="ET13" s="4">
        <v>0</v>
      </c>
      <c r="EU13" s="4">
        <v>0</v>
      </c>
      <c r="EV13" s="4">
        <v>36790.300000000003</v>
      </c>
      <c r="EW13" s="31"/>
      <c r="EX13" s="4">
        <f t="shared" si="41"/>
        <v>36790.300000000003</v>
      </c>
      <c r="EY13" s="4">
        <v>15767.3</v>
      </c>
      <c r="EZ13" s="4">
        <v>0</v>
      </c>
      <c r="FA13" s="4">
        <v>15767.3</v>
      </c>
      <c r="FB13" s="4">
        <f t="shared" si="42"/>
        <v>7853</v>
      </c>
      <c r="FC13" s="4">
        <f t="shared" si="43"/>
        <v>0</v>
      </c>
      <c r="FD13" s="4">
        <f t="shared" si="44"/>
        <v>7853</v>
      </c>
      <c r="FE13" s="4">
        <v>106.7</v>
      </c>
      <c r="FF13" s="4">
        <v>0</v>
      </c>
      <c r="FG13" s="4">
        <v>106.7</v>
      </c>
      <c r="FH13" s="4">
        <v>908.8</v>
      </c>
      <c r="FI13" s="4">
        <v>0</v>
      </c>
      <c r="FJ13" s="4">
        <v>908.8</v>
      </c>
      <c r="FK13" s="4">
        <v>437.5</v>
      </c>
      <c r="FL13" s="4">
        <v>0</v>
      </c>
      <c r="FM13" s="4">
        <v>437.5</v>
      </c>
      <c r="FN13" s="4">
        <v>6400</v>
      </c>
      <c r="FO13" s="4">
        <v>0</v>
      </c>
      <c r="FP13" s="4">
        <v>6400</v>
      </c>
      <c r="FQ13" s="4"/>
      <c r="FR13" s="4">
        <f t="shared" si="45"/>
        <v>0</v>
      </c>
      <c r="FS13" s="4">
        <f t="shared" si="46"/>
        <v>0</v>
      </c>
      <c r="FT13" s="4"/>
      <c r="FU13" s="4">
        <v>0</v>
      </c>
      <c r="FV13" s="4">
        <v>0</v>
      </c>
      <c r="FW13" s="4">
        <f t="shared" si="47"/>
        <v>151623.9</v>
      </c>
      <c r="FX13" s="4">
        <f t="shared" si="48"/>
        <v>0</v>
      </c>
      <c r="FY13" s="4">
        <f t="shared" si="49"/>
        <v>151623.9</v>
      </c>
      <c r="FZ13" s="4">
        <v>138575.5</v>
      </c>
      <c r="GA13" s="4"/>
      <c r="GB13" s="4">
        <f t="shared" si="50"/>
        <v>138575.5</v>
      </c>
      <c r="GC13" s="4">
        <v>13048.4</v>
      </c>
      <c r="GD13" s="32"/>
      <c r="GE13" s="4">
        <f t="shared" si="51"/>
        <v>13048.4</v>
      </c>
      <c r="GF13" s="4">
        <f t="shared" si="52"/>
        <v>243702.6</v>
      </c>
      <c r="GG13" s="4"/>
      <c r="GH13" s="4">
        <f t="shared" si="53"/>
        <v>243702.6</v>
      </c>
      <c r="GI13" s="4">
        <v>243702.6</v>
      </c>
      <c r="GJ13" s="4"/>
      <c r="GK13" s="4">
        <f t="shared" si="54"/>
        <v>243702.6</v>
      </c>
      <c r="GL13" s="4"/>
      <c r="GM13" s="4"/>
      <c r="GN13" s="4"/>
      <c r="GO13" s="4"/>
      <c r="GP13" s="4">
        <v>0</v>
      </c>
      <c r="GQ13" s="4">
        <v>0</v>
      </c>
      <c r="GR13" s="4"/>
      <c r="GS13" s="4">
        <v>0</v>
      </c>
      <c r="GT13" s="4">
        <v>0</v>
      </c>
      <c r="GU13" s="4"/>
      <c r="GV13" s="4"/>
      <c r="GW13" s="4"/>
      <c r="GX13" s="4">
        <f t="shared" si="55"/>
        <v>1510583.3</v>
      </c>
      <c r="GY13" s="4">
        <f t="shared" si="4"/>
        <v>516174.1</v>
      </c>
      <c r="GZ13" s="4">
        <f t="shared" si="4"/>
        <v>2026757.4000000001</v>
      </c>
      <c r="HA13" s="4">
        <f t="shared" si="56"/>
        <v>1491796</v>
      </c>
      <c r="HB13" s="4">
        <f t="shared" si="57"/>
        <v>516174.1</v>
      </c>
      <c r="HC13" s="4">
        <f t="shared" si="58"/>
        <v>2007970.1</v>
      </c>
      <c r="HD13" s="4">
        <f t="shared" si="59"/>
        <v>18787.3</v>
      </c>
      <c r="HE13" s="4">
        <f t="shared" si="60"/>
        <v>0</v>
      </c>
      <c r="HF13" s="4">
        <f t="shared" si="61"/>
        <v>18787.3</v>
      </c>
    </row>
    <row r="14" spans="1:214" ht="12.75" customHeight="1" x14ac:dyDescent="0.2">
      <c r="A14" s="18" t="s">
        <v>19</v>
      </c>
      <c r="B14" s="59"/>
      <c r="C14" s="59"/>
      <c r="D14" s="59"/>
      <c r="E14" s="59"/>
      <c r="F14" s="59"/>
      <c r="G14" s="59"/>
      <c r="H14" s="4">
        <f t="shared" si="5"/>
        <v>0</v>
      </c>
      <c r="I14" s="4"/>
      <c r="J14" s="4"/>
      <c r="K14" s="4"/>
      <c r="L14" s="4"/>
      <c r="M14" s="4"/>
      <c r="N14" s="4">
        <f t="shared" si="6"/>
        <v>72003.3</v>
      </c>
      <c r="O14" s="4">
        <f t="shared" si="7"/>
        <v>0</v>
      </c>
      <c r="P14" s="4">
        <f t="shared" si="8"/>
        <v>72003.3</v>
      </c>
      <c r="Q14" s="4">
        <f t="shared" si="9"/>
        <v>0</v>
      </c>
      <c r="R14" s="4"/>
      <c r="S14" s="4"/>
      <c r="T14" s="4"/>
      <c r="U14" s="4"/>
      <c r="V14" s="4"/>
      <c r="W14" s="4"/>
      <c r="X14" s="4"/>
      <c r="Y14" s="4"/>
      <c r="Z14" s="4">
        <v>39079</v>
      </c>
      <c r="AA14" s="4">
        <v>0</v>
      </c>
      <c r="AB14" s="4">
        <v>39079</v>
      </c>
      <c r="AC14" s="4">
        <v>1080</v>
      </c>
      <c r="AD14" s="4"/>
      <c r="AE14" s="4">
        <f t="shared" si="10"/>
        <v>1080</v>
      </c>
      <c r="AF14" s="4">
        <v>25295.200000000001</v>
      </c>
      <c r="AG14" s="4"/>
      <c r="AH14" s="4">
        <f t="shared" si="11"/>
        <v>25295.200000000001</v>
      </c>
      <c r="AI14" s="4">
        <v>6549.1</v>
      </c>
      <c r="AJ14" s="4"/>
      <c r="AK14" s="4">
        <f t="shared" si="12"/>
        <v>6549.1</v>
      </c>
      <c r="AL14" s="4"/>
      <c r="AM14" s="4"/>
      <c r="AN14" s="4"/>
      <c r="AO14" s="4"/>
      <c r="AP14" s="4"/>
      <c r="AQ14" s="4"/>
      <c r="AR14" s="4"/>
      <c r="AS14" s="4"/>
      <c r="AT14" s="4"/>
      <c r="AU14" s="4">
        <f t="shared" si="15"/>
        <v>74900.100000000006</v>
      </c>
      <c r="AV14" s="4">
        <f t="shared" si="16"/>
        <v>0</v>
      </c>
      <c r="AW14" s="4">
        <f t="shared" si="17"/>
        <v>74900.100000000006</v>
      </c>
      <c r="AX14" s="4">
        <f t="shared" si="18"/>
        <v>17.7</v>
      </c>
      <c r="AY14" s="4"/>
      <c r="AZ14" s="4">
        <f t="shared" si="20"/>
        <v>17.7</v>
      </c>
      <c r="BA14" s="4">
        <v>393.4</v>
      </c>
      <c r="BB14" s="4">
        <v>0</v>
      </c>
      <c r="BC14" s="4">
        <v>393.4</v>
      </c>
      <c r="BD14" s="4">
        <v>89.9</v>
      </c>
      <c r="BE14" s="4">
        <v>0</v>
      </c>
      <c r="BF14" s="4">
        <v>89.9</v>
      </c>
      <c r="BG14" s="4">
        <v>17.7</v>
      </c>
      <c r="BH14" s="4">
        <v>0</v>
      </c>
      <c r="BI14" s="4">
        <v>17.7</v>
      </c>
      <c r="BJ14" s="4">
        <v>124.3</v>
      </c>
      <c r="BK14" s="4">
        <v>0</v>
      </c>
      <c r="BL14" s="4">
        <v>124.3</v>
      </c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>
        <v>74292.5</v>
      </c>
      <c r="CF14" s="4"/>
      <c r="CG14" s="4">
        <f t="shared" si="23"/>
        <v>74292.5</v>
      </c>
      <c r="CH14" s="4">
        <f t="shared" si="24"/>
        <v>332465.3</v>
      </c>
      <c r="CI14" s="4">
        <f t="shared" ref="CI14" si="66">CL14+CO14</f>
        <v>0</v>
      </c>
      <c r="CJ14" s="4">
        <f t="shared" si="25"/>
        <v>332465.3</v>
      </c>
      <c r="CK14" s="4">
        <v>331053.3</v>
      </c>
      <c r="CL14" s="4"/>
      <c r="CM14" s="4">
        <f t="shared" ref="CM14" si="67">CK14+CL14</f>
        <v>331053.3</v>
      </c>
      <c r="CN14" s="4">
        <v>1412</v>
      </c>
      <c r="CO14" s="4">
        <v>0</v>
      </c>
      <c r="CP14" s="4">
        <v>1412</v>
      </c>
      <c r="CQ14" s="4"/>
      <c r="CR14" s="4"/>
      <c r="CS14" s="4"/>
      <c r="CT14" s="4"/>
      <c r="CU14" s="4"/>
      <c r="CV14" s="4"/>
      <c r="CW14" s="4"/>
      <c r="CX14" s="4">
        <v>0</v>
      </c>
      <c r="CY14" s="4">
        <v>0</v>
      </c>
      <c r="CZ14" s="4"/>
      <c r="DA14" s="4">
        <v>0</v>
      </c>
      <c r="DB14" s="4">
        <v>0</v>
      </c>
      <c r="DC14" s="4"/>
      <c r="DD14" s="4"/>
      <c r="DE14" s="4"/>
      <c r="DF14" s="4"/>
      <c r="DG14" s="4"/>
      <c r="DH14" s="4"/>
      <c r="DI14" s="4">
        <f t="shared" si="26"/>
        <v>160991.70000000001</v>
      </c>
      <c r="DJ14" s="4">
        <f t="shared" si="27"/>
        <v>127299.8</v>
      </c>
      <c r="DK14" s="4">
        <f t="shared" si="28"/>
        <v>288291.5</v>
      </c>
      <c r="DL14" s="4">
        <f t="shared" si="29"/>
        <v>152.30000000000001</v>
      </c>
      <c r="DM14" s="4"/>
      <c r="DN14" s="4">
        <f t="shared" si="31"/>
        <v>152.30000000000001</v>
      </c>
      <c r="DO14" s="4">
        <v>15587.7</v>
      </c>
      <c r="DP14" s="30">
        <v>127299.8</v>
      </c>
      <c r="DQ14" s="4">
        <f t="shared" si="32"/>
        <v>142887.5</v>
      </c>
      <c r="DR14" s="4"/>
      <c r="DS14" s="4"/>
      <c r="DT14" s="4"/>
      <c r="DU14" s="4">
        <v>144435.1</v>
      </c>
      <c r="DV14" s="4"/>
      <c r="DW14" s="4">
        <f t="shared" si="34"/>
        <v>144435.1</v>
      </c>
      <c r="DX14" s="4">
        <v>968.9</v>
      </c>
      <c r="DY14" s="4">
        <v>0</v>
      </c>
      <c r="DZ14" s="4">
        <v>968.9</v>
      </c>
      <c r="EA14" s="4">
        <v>152.30000000000001</v>
      </c>
      <c r="EB14" s="4">
        <v>0</v>
      </c>
      <c r="EC14" s="4">
        <v>152.30000000000001</v>
      </c>
      <c r="ED14" s="4">
        <f t="shared" si="35"/>
        <v>13323.199999999999</v>
      </c>
      <c r="EE14" s="4"/>
      <c r="EF14" s="4">
        <f t="shared" si="37"/>
        <v>13323.199999999999</v>
      </c>
      <c r="EG14" s="4">
        <f t="shared" si="38"/>
        <v>4241.7</v>
      </c>
      <c r="EH14" s="4">
        <f t="shared" si="39"/>
        <v>0</v>
      </c>
      <c r="EI14" s="4">
        <f t="shared" si="40"/>
        <v>4241.7</v>
      </c>
      <c r="EJ14" s="4"/>
      <c r="EK14" s="4"/>
      <c r="EL14" s="4"/>
      <c r="EM14" s="4"/>
      <c r="EN14" s="4">
        <v>0</v>
      </c>
      <c r="EO14" s="4">
        <v>0</v>
      </c>
      <c r="EP14" s="4">
        <v>3425.9</v>
      </c>
      <c r="EQ14" s="4">
        <v>0</v>
      </c>
      <c r="ER14" s="4">
        <v>3425.9</v>
      </c>
      <c r="ES14" s="4"/>
      <c r="ET14" s="4">
        <v>0</v>
      </c>
      <c r="EU14" s="4">
        <v>0</v>
      </c>
      <c r="EV14" s="4">
        <v>9897.2999999999993</v>
      </c>
      <c r="EW14" s="31"/>
      <c r="EX14" s="4">
        <f t="shared" si="41"/>
        <v>9897.2999999999993</v>
      </c>
      <c r="EY14" s="4">
        <v>4241.7</v>
      </c>
      <c r="EZ14" s="4">
        <v>0</v>
      </c>
      <c r="FA14" s="4">
        <v>4241.7</v>
      </c>
      <c r="FB14" s="4">
        <f t="shared" si="42"/>
        <v>875.4</v>
      </c>
      <c r="FC14" s="4">
        <f t="shared" si="43"/>
        <v>0</v>
      </c>
      <c r="FD14" s="4">
        <f t="shared" si="44"/>
        <v>875.4</v>
      </c>
      <c r="FE14" s="4">
        <v>106.7</v>
      </c>
      <c r="FF14" s="4">
        <v>0</v>
      </c>
      <c r="FG14" s="4">
        <v>106.7</v>
      </c>
      <c r="FH14" s="4">
        <v>19.2</v>
      </c>
      <c r="FI14" s="4">
        <v>0</v>
      </c>
      <c r="FJ14" s="4">
        <v>19.2</v>
      </c>
      <c r="FK14" s="4">
        <v>34.700000000000003</v>
      </c>
      <c r="FL14" s="4">
        <v>0</v>
      </c>
      <c r="FM14" s="4">
        <v>34.700000000000003</v>
      </c>
      <c r="FN14" s="4">
        <v>714.8</v>
      </c>
      <c r="FO14" s="4">
        <v>0</v>
      </c>
      <c r="FP14" s="4">
        <v>714.8</v>
      </c>
      <c r="FQ14" s="4"/>
      <c r="FR14" s="4">
        <f t="shared" si="45"/>
        <v>0</v>
      </c>
      <c r="FS14" s="4">
        <f t="shared" si="46"/>
        <v>0</v>
      </c>
      <c r="FT14" s="4"/>
      <c r="FU14" s="4">
        <v>0</v>
      </c>
      <c r="FV14" s="4">
        <v>0</v>
      </c>
      <c r="FW14" s="4">
        <f t="shared" si="47"/>
        <v>43037.8</v>
      </c>
      <c r="FX14" s="4">
        <f t="shared" si="48"/>
        <v>0</v>
      </c>
      <c r="FY14" s="4">
        <f t="shared" si="49"/>
        <v>43037.8</v>
      </c>
      <c r="FZ14" s="4">
        <v>36014.9</v>
      </c>
      <c r="GA14" s="4"/>
      <c r="GB14" s="4">
        <f t="shared" si="50"/>
        <v>36014.9</v>
      </c>
      <c r="GC14" s="4">
        <v>7022.9</v>
      </c>
      <c r="GD14" s="32"/>
      <c r="GE14" s="4">
        <f t="shared" si="51"/>
        <v>7022.9</v>
      </c>
      <c r="GF14" s="4">
        <f t="shared" si="52"/>
        <v>60909.2</v>
      </c>
      <c r="GG14" s="4">
        <f t="shared" ref="GG14:GG26" si="68">GJ14</f>
        <v>0</v>
      </c>
      <c r="GH14" s="4">
        <f t="shared" si="53"/>
        <v>60909.2</v>
      </c>
      <c r="GI14" s="4">
        <v>60909.2</v>
      </c>
      <c r="GJ14" s="4"/>
      <c r="GK14" s="4">
        <f t="shared" si="54"/>
        <v>60909.2</v>
      </c>
      <c r="GL14" s="4"/>
      <c r="GM14" s="4"/>
      <c r="GN14" s="4"/>
      <c r="GO14" s="4"/>
      <c r="GP14" s="4">
        <v>0</v>
      </c>
      <c r="GQ14" s="4">
        <v>0</v>
      </c>
      <c r="GR14" s="4"/>
      <c r="GS14" s="4">
        <v>0</v>
      </c>
      <c r="GT14" s="4">
        <v>0</v>
      </c>
      <c r="GU14" s="4"/>
      <c r="GV14" s="4"/>
      <c r="GW14" s="4"/>
      <c r="GX14" s="4">
        <f t="shared" si="55"/>
        <v>762917.7</v>
      </c>
      <c r="GY14" s="4">
        <f t="shared" si="4"/>
        <v>127299.8</v>
      </c>
      <c r="GZ14" s="4">
        <f t="shared" si="4"/>
        <v>890217.5</v>
      </c>
      <c r="HA14" s="4">
        <f t="shared" si="56"/>
        <v>758506</v>
      </c>
      <c r="HB14" s="4">
        <f t="shared" si="57"/>
        <v>127299.8</v>
      </c>
      <c r="HC14" s="4">
        <f t="shared" si="58"/>
        <v>885805.8</v>
      </c>
      <c r="HD14" s="4">
        <f t="shared" si="59"/>
        <v>4411.7</v>
      </c>
      <c r="HE14" s="4">
        <f t="shared" si="60"/>
        <v>0</v>
      </c>
      <c r="HF14" s="4">
        <f t="shared" si="61"/>
        <v>4411.7</v>
      </c>
    </row>
    <row r="15" spans="1:214" ht="12.75" customHeight="1" x14ac:dyDescent="0.2">
      <c r="A15" s="18" t="s">
        <v>18</v>
      </c>
      <c r="B15" s="59"/>
      <c r="C15" s="59"/>
      <c r="D15" s="59"/>
      <c r="E15" s="59"/>
      <c r="F15" s="59"/>
      <c r="G15" s="59"/>
      <c r="H15" s="4">
        <f t="shared" si="5"/>
        <v>0</v>
      </c>
      <c r="I15" s="4"/>
      <c r="J15" s="4"/>
      <c r="K15" s="4"/>
      <c r="L15" s="4"/>
      <c r="M15" s="4"/>
      <c r="N15" s="4">
        <f t="shared" si="6"/>
        <v>61995.500000000007</v>
      </c>
      <c r="O15" s="4">
        <f t="shared" si="7"/>
        <v>0</v>
      </c>
      <c r="P15" s="4">
        <f t="shared" si="8"/>
        <v>61995.500000000007</v>
      </c>
      <c r="Q15" s="4">
        <f t="shared" si="9"/>
        <v>0</v>
      </c>
      <c r="R15" s="4"/>
      <c r="S15" s="4"/>
      <c r="T15" s="4"/>
      <c r="U15" s="4"/>
      <c r="V15" s="4"/>
      <c r="W15" s="4"/>
      <c r="X15" s="4"/>
      <c r="Y15" s="4"/>
      <c r="Z15" s="4">
        <v>28138.9</v>
      </c>
      <c r="AA15" s="4">
        <v>0</v>
      </c>
      <c r="AB15" s="4">
        <v>28138.9</v>
      </c>
      <c r="AC15" s="4"/>
      <c r="AD15" s="4"/>
      <c r="AE15" s="4">
        <f t="shared" si="10"/>
        <v>0</v>
      </c>
      <c r="AF15" s="4">
        <v>28425.7</v>
      </c>
      <c r="AG15" s="4"/>
      <c r="AH15" s="4">
        <f t="shared" si="11"/>
        <v>28425.7</v>
      </c>
      <c r="AI15" s="4">
        <v>5430.9</v>
      </c>
      <c r="AJ15" s="4"/>
      <c r="AK15" s="4">
        <f t="shared" si="12"/>
        <v>5430.9</v>
      </c>
      <c r="AL15" s="4"/>
      <c r="AM15" s="4"/>
      <c r="AN15" s="4"/>
      <c r="AO15" s="4"/>
      <c r="AP15" s="4"/>
      <c r="AQ15" s="4"/>
      <c r="AR15" s="4"/>
      <c r="AS15" s="4"/>
      <c r="AT15" s="4"/>
      <c r="AU15" s="4">
        <f t="shared" si="15"/>
        <v>60698.100000000006</v>
      </c>
      <c r="AV15" s="4">
        <f t="shared" si="16"/>
        <v>0</v>
      </c>
      <c r="AW15" s="4">
        <f t="shared" si="17"/>
        <v>60698.100000000006</v>
      </c>
      <c r="AX15" s="4">
        <f t="shared" si="18"/>
        <v>12.8</v>
      </c>
      <c r="AY15" s="4"/>
      <c r="AZ15" s="4">
        <f t="shared" si="20"/>
        <v>12.8</v>
      </c>
      <c r="BA15" s="4">
        <v>354.1</v>
      </c>
      <c r="BB15" s="4">
        <v>0</v>
      </c>
      <c r="BC15" s="4">
        <v>354.1</v>
      </c>
      <c r="BD15" s="4">
        <v>65</v>
      </c>
      <c r="BE15" s="4">
        <v>0</v>
      </c>
      <c r="BF15" s="4">
        <v>65</v>
      </c>
      <c r="BG15" s="4">
        <v>12.8</v>
      </c>
      <c r="BH15" s="4">
        <v>0</v>
      </c>
      <c r="BI15" s="4">
        <v>12.8</v>
      </c>
      <c r="BJ15" s="4">
        <v>82.9</v>
      </c>
      <c r="BK15" s="4">
        <v>0</v>
      </c>
      <c r="BL15" s="4">
        <v>82.9</v>
      </c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>
        <v>60196.100000000006</v>
      </c>
      <c r="CF15" s="4"/>
      <c r="CG15" s="4">
        <f t="shared" si="23"/>
        <v>60196.100000000006</v>
      </c>
      <c r="CH15" s="4">
        <f t="shared" si="24"/>
        <v>635</v>
      </c>
      <c r="CI15" s="4"/>
      <c r="CJ15" s="4">
        <f t="shared" si="25"/>
        <v>635</v>
      </c>
      <c r="CK15" s="4"/>
      <c r="CL15" s="4"/>
      <c r="CM15" s="4"/>
      <c r="CN15" s="4">
        <v>635</v>
      </c>
      <c r="CO15" s="4">
        <v>0</v>
      </c>
      <c r="CP15" s="4">
        <v>635</v>
      </c>
      <c r="CQ15" s="4"/>
      <c r="CR15" s="4"/>
      <c r="CS15" s="4"/>
      <c r="CT15" s="4"/>
      <c r="CU15" s="4"/>
      <c r="CV15" s="4"/>
      <c r="CW15" s="4"/>
      <c r="CX15" s="4">
        <v>0</v>
      </c>
      <c r="CY15" s="4">
        <v>0</v>
      </c>
      <c r="CZ15" s="4"/>
      <c r="DA15" s="4">
        <v>0</v>
      </c>
      <c r="DB15" s="4">
        <v>0</v>
      </c>
      <c r="DC15" s="4"/>
      <c r="DD15" s="4"/>
      <c r="DE15" s="4"/>
      <c r="DF15" s="4"/>
      <c r="DG15" s="4"/>
      <c r="DH15" s="4"/>
      <c r="DI15" s="4">
        <f t="shared" si="26"/>
        <v>45368.4</v>
      </c>
      <c r="DJ15" s="4">
        <f t="shared" si="27"/>
        <v>135636.4</v>
      </c>
      <c r="DK15" s="4">
        <f t="shared" si="28"/>
        <v>181004.79999999999</v>
      </c>
      <c r="DL15" s="4">
        <f t="shared" si="29"/>
        <v>1010.7</v>
      </c>
      <c r="DM15" s="4"/>
      <c r="DN15" s="4">
        <f t="shared" si="31"/>
        <v>1010.7</v>
      </c>
      <c r="DO15" s="4">
        <v>28875.3</v>
      </c>
      <c r="DP15" s="30">
        <v>135636.4</v>
      </c>
      <c r="DQ15" s="4">
        <f t="shared" si="32"/>
        <v>164511.69999999998</v>
      </c>
      <c r="DR15" s="4"/>
      <c r="DS15" s="4"/>
      <c r="DT15" s="4"/>
      <c r="DU15" s="4">
        <v>10063.1</v>
      </c>
      <c r="DV15" s="4"/>
      <c r="DW15" s="4">
        <f t="shared" si="34"/>
        <v>10063.1</v>
      </c>
      <c r="DX15" s="4">
        <v>6430</v>
      </c>
      <c r="DY15" s="4">
        <v>0</v>
      </c>
      <c r="DZ15" s="4">
        <v>6430</v>
      </c>
      <c r="EA15" s="4">
        <v>1010.7</v>
      </c>
      <c r="EB15" s="4">
        <v>0</v>
      </c>
      <c r="EC15" s="4">
        <v>1010.7</v>
      </c>
      <c r="ED15" s="4">
        <f t="shared" si="35"/>
        <v>63774.5</v>
      </c>
      <c r="EE15" s="4"/>
      <c r="EF15" s="4">
        <f t="shared" si="37"/>
        <v>63774.5</v>
      </c>
      <c r="EG15" s="4">
        <f t="shared" si="38"/>
        <v>4200.5</v>
      </c>
      <c r="EH15" s="4">
        <f t="shared" si="39"/>
        <v>0</v>
      </c>
      <c r="EI15" s="4">
        <f t="shared" si="40"/>
        <v>4200.5</v>
      </c>
      <c r="EJ15" s="4"/>
      <c r="EK15" s="4"/>
      <c r="EL15" s="4"/>
      <c r="EM15" s="4"/>
      <c r="EN15" s="4">
        <v>0</v>
      </c>
      <c r="EO15" s="4">
        <v>0</v>
      </c>
      <c r="EP15" s="4">
        <v>53973.4</v>
      </c>
      <c r="EQ15" s="4">
        <v>0</v>
      </c>
      <c r="ER15" s="4">
        <v>53973.4</v>
      </c>
      <c r="ES15" s="4"/>
      <c r="ET15" s="4">
        <v>0</v>
      </c>
      <c r="EU15" s="4">
        <v>0</v>
      </c>
      <c r="EV15" s="4">
        <v>9801.1</v>
      </c>
      <c r="EW15" s="31"/>
      <c r="EX15" s="4">
        <f t="shared" si="41"/>
        <v>9801.1</v>
      </c>
      <c r="EY15" s="4">
        <v>4200.5</v>
      </c>
      <c r="EZ15" s="4">
        <v>0</v>
      </c>
      <c r="FA15" s="4">
        <v>4200.5</v>
      </c>
      <c r="FB15" s="4">
        <f t="shared" si="42"/>
        <v>841.1</v>
      </c>
      <c r="FC15" s="4">
        <f t="shared" si="43"/>
        <v>0</v>
      </c>
      <c r="FD15" s="4">
        <f t="shared" si="44"/>
        <v>841.1</v>
      </c>
      <c r="FE15" s="4"/>
      <c r="FF15" s="4">
        <v>0</v>
      </c>
      <c r="FG15" s="4">
        <v>0</v>
      </c>
      <c r="FH15" s="4">
        <v>443.5</v>
      </c>
      <c r="FI15" s="4">
        <v>0</v>
      </c>
      <c r="FJ15" s="4">
        <v>443.5</v>
      </c>
      <c r="FK15" s="4">
        <v>117.6</v>
      </c>
      <c r="FL15" s="4">
        <v>0</v>
      </c>
      <c r="FM15" s="4">
        <v>117.6</v>
      </c>
      <c r="FN15" s="4">
        <v>280</v>
      </c>
      <c r="FO15" s="4">
        <v>0</v>
      </c>
      <c r="FP15" s="4">
        <v>280</v>
      </c>
      <c r="FQ15" s="4"/>
      <c r="FR15" s="4">
        <f t="shared" si="45"/>
        <v>0</v>
      </c>
      <c r="FS15" s="4">
        <f t="shared" si="46"/>
        <v>0</v>
      </c>
      <c r="FT15" s="4"/>
      <c r="FU15" s="4">
        <v>0</v>
      </c>
      <c r="FV15" s="4">
        <v>0</v>
      </c>
      <c r="FW15" s="4">
        <f t="shared" si="47"/>
        <v>34889.1</v>
      </c>
      <c r="FX15" s="4">
        <f t="shared" si="48"/>
        <v>0</v>
      </c>
      <c r="FY15" s="4">
        <f t="shared" si="49"/>
        <v>34889.1</v>
      </c>
      <c r="FZ15" s="4">
        <v>30600.9</v>
      </c>
      <c r="GA15" s="4"/>
      <c r="GB15" s="4">
        <f t="shared" si="50"/>
        <v>30600.9</v>
      </c>
      <c r="GC15" s="4">
        <v>4288.2</v>
      </c>
      <c r="GD15" s="32"/>
      <c r="GE15" s="4">
        <f t="shared" si="51"/>
        <v>4288.2</v>
      </c>
      <c r="GF15" s="4">
        <f t="shared" si="52"/>
        <v>23003.8</v>
      </c>
      <c r="GG15" s="4"/>
      <c r="GH15" s="4">
        <f t="shared" si="53"/>
        <v>23003.8</v>
      </c>
      <c r="GI15" s="4">
        <v>23003.8</v>
      </c>
      <c r="GJ15" s="4"/>
      <c r="GK15" s="4">
        <f t="shared" si="54"/>
        <v>23003.8</v>
      </c>
      <c r="GL15" s="4"/>
      <c r="GM15" s="4"/>
      <c r="GN15" s="4"/>
      <c r="GO15" s="4"/>
      <c r="GP15" s="4">
        <v>0</v>
      </c>
      <c r="GQ15" s="4">
        <v>0</v>
      </c>
      <c r="GR15" s="4"/>
      <c r="GS15" s="4">
        <v>0</v>
      </c>
      <c r="GT15" s="4">
        <v>0</v>
      </c>
      <c r="GU15" s="4"/>
      <c r="GV15" s="4"/>
      <c r="GW15" s="4"/>
      <c r="GX15" s="4">
        <f t="shared" si="55"/>
        <v>296429.5</v>
      </c>
      <c r="GY15" s="4">
        <f t="shared" si="4"/>
        <v>135636.4</v>
      </c>
      <c r="GZ15" s="4">
        <f t="shared" si="4"/>
        <v>432065.9</v>
      </c>
      <c r="HA15" s="4">
        <f t="shared" si="56"/>
        <v>291205.5</v>
      </c>
      <c r="HB15" s="4">
        <f t="shared" si="57"/>
        <v>135636.4</v>
      </c>
      <c r="HC15" s="4">
        <f t="shared" si="58"/>
        <v>426841.9</v>
      </c>
      <c r="HD15" s="4">
        <f t="shared" si="59"/>
        <v>5224</v>
      </c>
      <c r="HE15" s="4">
        <f t="shared" si="60"/>
        <v>0</v>
      </c>
      <c r="HF15" s="4">
        <f t="shared" si="61"/>
        <v>5224</v>
      </c>
    </row>
    <row r="16" spans="1:214" ht="12.75" customHeight="1" x14ac:dyDescent="0.2">
      <c r="A16" s="18" t="s">
        <v>17</v>
      </c>
      <c r="B16" s="59"/>
      <c r="C16" s="59"/>
      <c r="D16" s="59"/>
      <c r="E16" s="59"/>
      <c r="F16" s="59"/>
      <c r="G16" s="59"/>
      <c r="H16" s="4">
        <f t="shared" si="5"/>
        <v>0</v>
      </c>
      <c r="I16" s="4"/>
      <c r="J16" s="4"/>
      <c r="K16" s="4"/>
      <c r="L16" s="4"/>
      <c r="M16" s="4"/>
      <c r="N16" s="4">
        <f t="shared" si="6"/>
        <v>58316.200000000004</v>
      </c>
      <c r="O16" s="4">
        <f t="shared" si="7"/>
        <v>994.1</v>
      </c>
      <c r="P16" s="4">
        <f t="shared" si="8"/>
        <v>59310.3</v>
      </c>
      <c r="Q16" s="4">
        <f t="shared" si="9"/>
        <v>0</v>
      </c>
      <c r="R16" s="4"/>
      <c r="S16" s="4"/>
      <c r="T16" s="4"/>
      <c r="U16" s="4"/>
      <c r="V16" s="4"/>
      <c r="W16" s="4"/>
      <c r="X16" s="4"/>
      <c r="Y16" s="4"/>
      <c r="Z16" s="4">
        <v>42324.5</v>
      </c>
      <c r="AA16" s="4">
        <v>0</v>
      </c>
      <c r="AB16" s="4">
        <v>42324.5</v>
      </c>
      <c r="AC16" s="4">
        <v>1800</v>
      </c>
      <c r="AD16" s="4"/>
      <c r="AE16" s="4">
        <f t="shared" si="10"/>
        <v>1800</v>
      </c>
      <c r="AF16" s="4">
        <v>9221.2999999999993</v>
      </c>
      <c r="AG16" s="4"/>
      <c r="AH16" s="4">
        <f t="shared" si="11"/>
        <v>9221.2999999999993</v>
      </c>
      <c r="AI16" s="4">
        <v>4970.3999999999996</v>
      </c>
      <c r="AJ16" s="4">
        <v>994.1</v>
      </c>
      <c r="AK16" s="4">
        <f t="shared" si="12"/>
        <v>5964.5</v>
      </c>
      <c r="AL16" s="4"/>
      <c r="AM16" s="4"/>
      <c r="AN16" s="4"/>
      <c r="AO16" s="4"/>
      <c r="AP16" s="4"/>
      <c r="AQ16" s="4"/>
      <c r="AR16" s="4"/>
      <c r="AS16" s="4"/>
      <c r="AT16" s="4"/>
      <c r="AU16" s="4">
        <f t="shared" si="15"/>
        <v>41658.1</v>
      </c>
      <c r="AV16" s="4">
        <f t="shared" si="16"/>
        <v>0</v>
      </c>
      <c r="AW16" s="4">
        <f t="shared" si="17"/>
        <v>41658.1</v>
      </c>
      <c r="AX16" s="4">
        <f t="shared" si="18"/>
        <v>19.7</v>
      </c>
      <c r="AY16" s="4"/>
      <c r="AZ16" s="4">
        <f t="shared" si="20"/>
        <v>19.7</v>
      </c>
      <c r="BA16" s="4">
        <v>830.5</v>
      </c>
      <c r="BB16" s="4">
        <v>0</v>
      </c>
      <c r="BC16" s="4">
        <v>830.5</v>
      </c>
      <c r="BD16" s="4">
        <v>100</v>
      </c>
      <c r="BE16" s="4">
        <v>0</v>
      </c>
      <c r="BF16" s="4">
        <v>100</v>
      </c>
      <c r="BG16" s="4">
        <v>19.7</v>
      </c>
      <c r="BH16" s="4">
        <v>0</v>
      </c>
      <c r="BI16" s="4">
        <v>19.7</v>
      </c>
      <c r="BJ16" s="4">
        <v>393.1</v>
      </c>
      <c r="BK16" s="4">
        <v>0</v>
      </c>
      <c r="BL16" s="4">
        <v>393.1</v>
      </c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>
        <v>40334.5</v>
      </c>
      <c r="CF16" s="4"/>
      <c r="CG16" s="4">
        <f t="shared" si="23"/>
        <v>40334.5</v>
      </c>
      <c r="CH16" s="4">
        <f t="shared" si="24"/>
        <v>701</v>
      </c>
      <c r="CI16" s="4"/>
      <c r="CJ16" s="4">
        <f t="shared" si="25"/>
        <v>701</v>
      </c>
      <c r="CK16" s="4"/>
      <c r="CL16" s="4"/>
      <c r="CM16" s="4"/>
      <c r="CN16" s="4">
        <v>701</v>
      </c>
      <c r="CO16" s="4">
        <v>0</v>
      </c>
      <c r="CP16" s="4">
        <v>701</v>
      </c>
      <c r="CQ16" s="4"/>
      <c r="CR16" s="4"/>
      <c r="CS16" s="4"/>
      <c r="CT16" s="4"/>
      <c r="CU16" s="4"/>
      <c r="CV16" s="4"/>
      <c r="CW16" s="4"/>
      <c r="CX16" s="4">
        <v>0</v>
      </c>
      <c r="CY16" s="4">
        <v>0</v>
      </c>
      <c r="CZ16" s="4"/>
      <c r="DA16" s="4">
        <v>0</v>
      </c>
      <c r="DB16" s="4">
        <v>0</v>
      </c>
      <c r="DC16" s="4"/>
      <c r="DD16" s="4"/>
      <c r="DE16" s="4"/>
      <c r="DF16" s="4"/>
      <c r="DG16" s="4"/>
      <c r="DH16" s="4"/>
      <c r="DI16" s="4">
        <f t="shared" si="26"/>
        <v>35456.5</v>
      </c>
      <c r="DJ16" s="4">
        <f t="shared" si="27"/>
        <v>51436.1</v>
      </c>
      <c r="DK16" s="4">
        <f t="shared" si="28"/>
        <v>86892.6</v>
      </c>
      <c r="DL16" s="4">
        <f t="shared" si="29"/>
        <v>415.4</v>
      </c>
      <c r="DM16" s="4"/>
      <c r="DN16" s="4">
        <f t="shared" si="31"/>
        <v>415.4</v>
      </c>
      <c r="DO16" s="4">
        <v>32814</v>
      </c>
      <c r="DP16" s="30">
        <v>51436.1</v>
      </c>
      <c r="DQ16" s="4">
        <f t="shared" si="32"/>
        <v>84250.1</v>
      </c>
      <c r="DR16" s="4"/>
      <c r="DS16" s="4"/>
      <c r="DT16" s="4"/>
      <c r="DU16" s="4"/>
      <c r="DV16" s="4"/>
      <c r="DW16" s="4"/>
      <c r="DX16" s="4">
        <v>2642.5</v>
      </c>
      <c r="DY16" s="4">
        <v>0</v>
      </c>
      <c r="DZ16" s="4">
        <v>2642.5</v>
      </c>
      <c r="EA16" s="4">
        <v>415.4</v>
      </c>
      <c r="EB16" s="4">
        <v>0</v>
      </c>
      <c r="EC16" s="4">
        <v>415.4</v>
      </c>
      <c r="ED16" s="4">
        <f t="shared" si="35"/>
        <v>18537.099999999999</v>
      </c>
      <c r="EE16" s="4"/>
      <c r="EF16" s="4">
        <f t="shared" si="37"/>
        <v>18537.099999999999</v>
      </c>
      <c r="EG16" s="4">
        <f t="shared" si="38"/>
        <v>2826.1</v>
      </c>
      <c r="EH16" s="4">
        <f t="shared" si="39"/>
        <v>0</v>
      </c>
      <c r="EI16" s="4">
        <f t="shared" si="40"/>
        <v>2826.1</v>
      </c>
      <c r="EJ16" s="4"/>
      <c r="EK16" s="4"/>
      <c r="EL16" s="4"/>
      <c r="EM16" s="4"/>
      <c r="EN16" s="4">
        <v>0</v>
      </c>
      <c r="EO16" s="4">
        <v>0</v>
      </c>
      <c r="EP16" s="4">
        <v>11942.9</v>
      </c>
      <c r="EQ16" s="4">
        <v>0</v>
      </c>
      <c r="ER16" s="4">
        <v>11942.9</v>
      </c>
      <c r="ES16" s="4"/>
      <c r="ET16" s="4">
        <v>0</v>
      </c>
      <c r="EU16" s="4">
        <v>0</v>
      </c>
      <c r="EV16" s="4">
        <v>6594.2</v>
      </c>
      <c r="EW16" s="31"/>
      <c r="EX16" s="4">
        <f t="shared" si="41"/>
        <v>6594.2</v>
      </c>
      <c r="EY16" s="4">
        <v>2826.1</v>
      </c>
      <c r="EZ16" s="4">
        <v>0</v>
      </c>
      <c r="FA16" s="4">
        <v>2826.1</v>
      </c>
      <c r="FB16" s="4">
        <f t="shared" si="42"/>
        <v>1791.2</v>
      </c>
      <c r="FC16" s="4">
        <f t="shared" si="43"/>
        <v>0</v>
      </c>
      <c r="FD16" s="4">
        <f t="shared" si="44"/>
        <v>1791.2</v>
      </c>
      <c r="FE16" s="4"/>
      <c r="FF16" s="4">
        <v>0</v>
      </c>
      <c r="FG16" s="4">
        <v>0</v>
      </c>
      <c r="FH16" s="4">
        <v>557.4</v>
      </c>
      <c r="FI16" s="4">
        <v>0</v>
      </c>
      <c r="FJ16" s="4">
        <v>557.4</v>
      </c>
      <c r="FK16" s="4">
        <v>178.3</v>
      </c>
      <c r="FL16" s="4">
        <v>0</v>
      </c>
      <c r="FM16" s="4">
        <v>178.3</v>
      </c>
      <c r="FN16" s="4">
        <v>1055.5</v>
      </c>
      <c r="FO16" s="4">
        <v>0</v>
      </c>
      <c r="FP16" s="4">
        <v>1055.5</v>
      </c>
      <c r="FQ16" s="4"/>
      <c r="FR16" s="4">
        <f t="shared" si="45"/>
        <v>0</v>
      </c>
      <c r="FS16" s="4">
        <f t="shared" si="46"/>
        <v>0</v>
      </c>
      <c r="FT16" s="4"/>
      <c r="FU16" s="4">
        <v>0</v>
      </c>
      <c r="FV16" s="4">
        <v>0</v>
      </c>
      <c r="FW16" s="4">
        <f t="shared" si="47"/>
        <v>34328.300000000003</v>
      </c>
      <c r="FX16" s="4">
        <f t="shared" si="48"/>
        <v>0</v>
      </c>
      <c r="FY16" s="4">
        <f t="shared" si="49"/>
        <v>34328.300000000003</v>
      </c>
      <c r="FZ16" s="4">
        <v>27035.5</v>
      </c>
      <c r="GA16" s="4"/>
      <c r="GB16" s="4">
        <f t="shared" si="50"/>
        <v>27035.5</v>
      </c>
      <c r="GC16" s="4">
        <v>7292.8</v>
      </c>
      <c r="GD16" s="32"/>
      <c r="GE16" s="4">
        <f t="shared" si="51"/>
        <v>7292.8</v>
      </c>
      <c r="GF16" s="4">
        <f t="shared" si="52"/>
        <v>60325.599999999999</v>
      </c>
      <c r="GG16" s="4"/>
      <c r="GH16" s="4">
        <f t="shared" si="53"/>
        <v>60325.599999999999</v>
      </c>
      <c r="GI16" s="4">
        <v>60325.599999999999</v>
      </c>
      <c r="GJ16" s="4"/>
      <c r="GK16" s="4">
        <f t="shared" si="54"/>
        <v>60325.599999999999</v>
      </c>
      <c r="GL16" s="4"/>
      <c r="GM16" s="4"/>
      <c r="GN16" s="4"/>
      <c r="GO16" s="4"/>
      <c r="GP16" s="4">
        <v>0</v>
      </c>
      <c r="GQ16" s="4">
        <v>0</v>
      </c>
      <c r="GR16" s="4"/>
      <c r="GS16" s="4">
        <v>0</v>
      </c>
      <c r="GT16" s="4">
        <v>0</v>
      </c>
      <c r="GU16" s="4"/>
      <c r="GV16" s="4"/>
      <c r="GW16" s="4"/>
      <c r="GX16" s="4">
        <f t="shared" si="55"/>
        <v>254375.20000000004</v>
      </c>
      <c r="GY16" s="4">
        <f t="shared" si="4"/>
        <v>52430.2</v>
      </c>
      <c r="GZ16" s="4">
        <f t="shared" si="4"/>
        <v>306805.40000000002</v>
      </c>
      <c r="HA16" s="4">
        <f t="shared" si="56"/>
        <v>251114.00000000003</v>
      </c>
      <c r="HB16" s="4">
        <f t="shared" si="57"/>
        <v>52430.2</v>
      </c>
      <c r="HC16" s="4">
        <f t="shared" si="58"/>
        <v>303544.2</v>
      </c>
      <c r="HD16" s="4">
        <f t="shared" si="59"/>
        <v>3261.2</v>
      </c>
      <c r="HE16" s="4">
        <f t="shared" si="60"/>
        <v>0</v>
      </c>
      <c r="HF16" s="4">
        <f t="shared" si="61"/>
        <v>3261.2</v>
      </c>
    </row>
    <row r="17" spans="1:214" ht="12.75" customHeight="1" x14ac:dyDescent="0.2">
      <c r="A17" s="18" t="s">
        <v>16</v>
      </c>
      <c r="B17" s="59"/>
      <c r="C17" s="59"/>
      <c r="D17" s="59"/>
      <c r="E17" s="59"/>
      <c r="F17" s="59"/>
      <c r="G17" s="59"/>
      <c r="H17" s="4">
        <f t="shared" si="5"/>
        <v>0</v>
      </c>
      <c r="I17" s="4"/>
      <c r="J17" s="4"/>
      <c r="K17" s="4"/>
      <c r="L17" s="4"/>
      <c r="M17" s="4"/>
      <c r="N17" s="4">
        <f t="shared" si="6"/>
        <v>61325.299999999996</v>
      </c>
      <c r="O17" s="4">
        <f t="shared" si="7"/>
        <v>508</v>
      </c>
      <c r="P17" s="4">
        <f t="shared" si="8"/>
        <v>61833.299999999996</v>
      </c>
      <c r="Q17" s="4">
        <f t="shared" si="9"/>
        <v>0</v>
      </c>
      <c r="R17" s="4"/>
      <c r="S17" s="4"/>
      <c r="T17" s="4"/>
      <c r="U17" s="4"/>
      <c r="V17" s="4"/>
      <c r="W17" s="4"/>
      <c r="X17" s="4"/>
      <c r="Y17" s="4"/>
      <c r="Z17" s="4">
        <v>28131.8</v>
      </c>
      <c r="AA17" s="4">
        <v>0</v>
      </c>
      <c r="AB17" s="4">
        <v>28131.8</v>
      </c>
      <c r="AC17" s="4"/>
      <c r="AD17" s="4"/>
      <c r="AE17" s="4">
        <f t="shared" si="10"/>
        <v>0</v>
      </c>
      <c r="AF17" s="4">
        <v>26450.9</v>
      </c>
      <c r="AG17" s="4"/>
      <c r="AH17" s="4">
        <f t="shared" si="11"/>
        <v>26450.9</v>
      </c>
      <c r="AI17" s="4">
        <v>6742.6</v>
      </c>
      <c r="AJ17" s="4">
        <v>508</v>
      </c>
      <c r="AK17" s="4">
        <f t="shared" si="12"/>
        <v>7250.6</v>
      </c>
      <c r="AL17" s="4"/>
      <c r="AM17" s="4"/>
      <c r="AN17" s="4"/>
      <c r="AO17" s="4"/>
      <c r="AP17" s="4"/>
      <c r="AQ17" s="4"/>
      <c r="AR17" s="4"/>
      <c r="AS17" s="4"/>
      <c r="AT17" s="4"/>
      <c r="AU17" s="4">
        <f t="shared" si="15"/>
        <v>37237.199999999997</v>
      </c>
      <c r="AV17" s="4">
        <f t="shared" si="16"/>
        <v>0</v>
      </c>
      <c r="AW17" s="4">
        <f t="shared" si="17"/>
        <v>37237.199999999997</v>
      </c>
      <c r="AX17" s="4">
        <f t="shared" si="18"/>
        <v>13.6</v>
      </c>
      <c r="AY17" s="4"/>
      <c r="AZ17" s="4">
        <f t="shared" si="20"/>
        <v>13.6</v>
      </c>
      <c r="BA17" s="4">
        <v>344.2</v>
      </c>
      <c r="BB17" s="4">
        <v>0</v>
      </c>
      <c r="BC17" s="4">
        <v>344.2</v>
      </c>
      <c r="BD17" s="4">
        <v>69.099999999999994</v>
      </c>
      <c r="BE17" s="4">
        <v>0</v>
      </c>
      <c r="BF17" s="4">
        <v>69.099999999999994</v>
      </c>
      <c r="BG17" s="4">
        <v>13.6</v>
      </c>
      <c r="BH17" s="4">
        <v>0</v>
      </c>
      <c r="BI17" s="4">
        <v>13.6</v>
      </c>
      <c r="BJ17" s="4">
        <v>426.9</v>
      </c>
      <c r="BK17" s="4">
        <v>0</v>
      </c>
      <c r="BL17" s="4">
        <v>426.9</v>
      </c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>
        <v>36397</v>
      </c>
      <c r="CF17" s="4"/>
      <c r="CG17" s="4">
        <f t="shared" si="23"/>
        <v>36397</v>
      </c>
      <c r="CH17" s="4">
        <f t="shared" si="24"/>
        <v>1518</v>
      </c>
      <c r="CI17" s="4"/>
      <c r="CJ17" s="4">
        <f t="shared" si="25"/>
        <v>1518</v>
      </c>
      <c r="CK17" s="4"/>
      <c r="CL17" s="4"/>
      <c r="CM17" s="4"/>
      <c r="CN17" s="4">
        <v>1518</v>
      </c>
      <c r="CO17" s="4">
        <v>0</v>
      </c>
      <c r="CP17" s="4">
        <v>1518</v>
      </c>
      <c r="CQ17" s="4"/>
      <c r="CR17" s="4"/>
      <c r="CS17" s="4"/>
      <c r="CT17" s="4"/>
      <c r="CU17" s="4"/>
      <c r="CV17" s="4"/>
      <c r="CW17" s="4"/>
      <c r="CX17" s="4">
        <v>0</v>
      </c>
      <c r="CY17" s="4">
        <v>0</v>
      </c>
      <c r="CZ17" s="4"/>
      <c r="DA17" s="4">
        <v>0</v>
      </c>
      <c r="DB17" s="4">
        <v>0</v>
      </c>
      <c r="DC17" s="4"/>
      <c r="DD17" s="4"/>
      <c r="DE17" s="4"/>
      <c r="DF17" s="4"/>
      <c r="DG17" s="4"/>
      <c r="DH17" s="4"/>
      <c r="DI17" s="4">
        <f t="shared" si="26"/>
        <v>17704.7</v>
      </c>
      <c r="DJ17" s="4">
        <f t="shared" si="27"/>
        <v>0</v>
      </c>
      <c r="DK17" s="4">
        <f t="shared" si="28"/>
        <v>17704.7</v>
      </c>
      <c r="DL17" s="4">
        <f t="shared" si="29"/>
        <v>276.89999999999998</v>
      </c>
      <c r="DM17" s="4"/>
      <c r="DN17" s="4">
        <f t="shared" si="31"/>
        <v>276.89999999999998</v>
      </c>
      <c r="DO17" s="4">
        <v>8514.1</v>
      </c>
      <c r="DP17" s="30">
        <v>0</v>
      </c>
      <c r="DQ17" s="4">
        <f t="shared" si="32"/>
        <v>8514.1</v>
      </c>
      <c r="DR17" s="4"/>
      <c r="DS17" s="4"/>
      <c r="DT17" s="4"/>
      <c r="DU17" s="4">
        <v>7429</v>
      </c>
      <c r="DV17" s="4"/>
      <c r="DW17" s="4">
        <f t="shared" si="34"/>
        <v>7429</v>
      </c>
      <c r="DX17" s="4">
        <v>1761.6</v>
      </c>
      <c r="DY17" s="4">
        <v>0</v>
      </c>
      <c r="DZ17" s="4">
        <v>1761.6</v>
      </c>
      <c r="EA17" s="4">
        <v>276.89999999999998</v>
      </c>
      <c r="EB17" s="4">
        <v>0</v>
      </c>
      <c r="EC17" s="4">
        <v>276.89999999999998</v>
      </c>
      <c r="ED17" s="4">
        <f t="shared" si="35"/>
        <v>42692.9</v>
      </c>
      <c r="EE17" s="4"/>
      <c r="EF17" s="4">
        <f t="shared" si="37"/>
        <v>42692.9</v>
      </c>
      <c r="EG17" s="4">
        <f t="shared" si="38"/>
        <v>4926.8999999999996</v>
      </c>
      <c r="EH17" s="4">
        <f t="shared" si="39"/>
        <v>0</v>
      </c>
      <c r="EI17" s="4">
        <f t="shared" si="40"/>
        <v>4926.8999999999996</v>
      </c>
      <c r="EJ17" s="4"/>
      <c r="EK17" s="4"/>
      <c r="EL17" s="4"/>
      <c r="EM17" s="4"/>
      <c r="EN17" s="4">
        <v>0</v>
      </c>
      <c r="EO17" s="4">
        <v>0</v>
      </c>
      <c r="EP17" s="4">
        <v>31196.799999999999</v>
      </c>
      <c r="EQ17" s="4">
        <v>0</v>
      </c>
      <c r="ER17" s="4">
        <v>31196.799999999999</v>
      </c>
      <c r="ES17" s="4"/>
      <c r="ET17" s="4">
        <v>0</v>
      </c>
      <c r="EU17" s="4">
        <v>0</v>
      </c>
      <c r="EV17" s="4">
        <v>11496.1</v>
      </c>
      <c r="EW17" s="31"/>
      <c r="EX17" s="4">
        <f t="shared" si="41"/>
        <v>11496.1</v>
      </c>
      <c r="EY17" s="4">
        <v>4926.8999999999996</v>
      </c>
      <c r="EZ17" s="4">
        <v>0</v>
      </c>
      <c r="FA17" s="4">
        <v>4926.8999999999996</v>
      </c>
      <c r="FB17" s="4">
        <f t="shared" si="42"/>
        <v>1226.9000000000001</v>
      </c>
      <c r="FC17" s="4">
        <f t="shared" si="43"/>
        <v>0</v>
      </c>
      <c r="FD17" s="4">
        <f t="shared" si="44"/>
        <v>1226.9000000000001</v>
      </c>
      <c r="FE17" s="4"/>
      <c r="FF17" s="4">
        <v>0</v>
      </c>
      <c r="FG17" s="4">
        <v>0</v>
      </c>
      <c r="FH17" s="4">
        <v>468.6</v>
      </c>
      <c r="FI17" s="4">
        <v>0</v>
      </c>
      <c r="FJ17" s="4">
        <v>468.6</v>
      </c>
      <c r="FK17" s="4">
        <v>124.1</v>
      </c>
      <c r="FL17" s="4">
        <v>0</v>
      </c>
      <c r="FM17" s="4">
        <v>124.1</v>
      </c>
      <c r="FN17" s="4">
        <v>634.20000000000005</v>
      </c>
      <c r="FO17" s="4">
        <v>0</v>
      </c>
      <c r="FP17" s="4">
        <v>634.20000000000005</v>
      </c>
      <c r="FQ17" s="4"/>
      <c r="FR17" s="4">
        <f t="shared" si="45"/>
        <v>0</v>
      </c>
      <c r="FS17" s="4">
        <f t="shared" si="46"/>
        <v>0</v>
      </c>
      <c r="FT17" s="4"/>
      <c r="FU17" s="4">
        <v>0</v>
      </c>
      <c r="FV17" s="4">
        <v>0</v>
      </c>
      <c r="FW17" s="4">
        <f t="shared" si="47"/>
        <v>35444.5</v>
      </c>
      <c r="FX17" s="4">
        <f t="shared" si="48"/>
        <v>0</v>
      </c>
      <c r="FY17" s="4">
        <f t="shared" si="49"/>
        <v>35444.5</v>
      </c>
      <c r="FZ17" s="4">
        <v>32326</v>
      </c>
      <c r="GA17" s="4"/>
      <c r="GB17" s="4">
        <f t="shared" si="50"/>
        <v>32326</v>
      </c>
      <c r="GC17" s="4">
        <v>3118.5</v>
      </c>
      <c r="GD17" s="32"/>
      <c r="GE17" s="4">
        <f t="shared" si="51"/>
        <v>3118.5</v>
      </c>
      <c r="GF17" s="4">
        <f t="shared" si="52"/>
        <v>34826.699999999997</v>
      </c>
      <c r="GG17" s="4"/>
      <c r="GH17" s="4">
        <f t="shared" si="53"/>
        <v>34826.699999999997</v>
      </c>
      <c r="GI17" s="4">
        <v>34826.699999999997</v>
      </c>
      <c r="GJ17" s="4"/>
      <c r="GK17" s="4">
        <f t="shared" si="54"/>
        <v>34826.699999999997</v>
      </c>
      <c r="GL17" s="4"/>
      <c r="GM17" s="4"/>
      <c r="GN17" s="4"/>
      <c r="GO17" s="4"/>
      <c r="GP17" s="4">
        <v>0</v>
      </c>
      <c r="GQ17" s="4">
        <v>0</v>
      </c>
      <c r="GR17" s="4"/>
      <c r="GS17" s="4">
        <v>0</v>
      </c>
      <c r="GT17" s="4">
        <v>0</v>
      </c>
      <c r="GU17" s="4"/>
      <c r="GV17" s="4"/>
      <c r="GW17" s="4"/>
      <c r="GX17" s="4">
        <f t="shared" si="55"/>
        <v>237193.60000000001</v>
      </c>
      <c r="GY17" s="4">
        <f t="shared" si="4"/>
        <v>508</v>
      </c>
      <c r="GZ17" s="4">
        <f t="shared" si="4"/>
        <v>237701.6</v>
      </c>
      <c r="HA17" s="4">
        <f t="shared" si="56"/>
        <v>231976.2</v>
      </c>
      <c r="HB17" s="4">
        <f t="shared" si="57"/>
        <v>508</v>
      </c>
      <c r="HC17" s="4">
        <f t="shared" si="58"/>
        <v>232484.2</v>
      </c>
      <c r="HD17" s="4">
        <f t="shared" si="59"/>
        <v>5217.3999999999996</v>
      </c>
      <c r="HE17" s="4">
        <f t="shared" si="60"/>
        <v>0</v>
      </c>
      <c r="HF17" s="4">
        <f t="shared" si="61"/>
        <v>5217.3999999999996</v>
      </c>
    </row>
    <row r="18" spans="1:214" ht="12.75" customHeight="1" x14ac:dyDescent="0.2">
      <c r="A18" s="18" t="s">
        <v>15</v>
      </c>
      <c r="B18" s="59"/>
      <c r="C18" s="59"/>
      <c r="D18" s="59"/>
      <c r="E18" s="59"/>
      <c r="F18" s="59"/>
      <c r="G18" s="59"/>
      <c r="H18" s="4">
        <f t="shared" si="5"/>
        <v>0</v>
      </c>
      <c r="I18" s="4"/>
      <c r="J18" s="4"/>
      <c r="K18" s="4"/>
      <c r="L18" s="4"/>
      <c r="M18" s="4"/>
      <c r="N18" s="4">
        <f t="shared" si="6"/>
        <v>46972.700000000004</v>
      </c>
      <c r="O18" s="4">
        <f t="shared" si="7"/>
        <v>-523.4</v>
      </c>
      <c r="P18" s="4">
        <f t="shared" si="8"/>
        <v>46449.3</v>
      </c>
      <c r="Q18" s="4">
        <f t="shared" si="9"/>
        <v>0</v>
      </c>
      <c r="R18" s="4"/>
      <c r="S18" s="4"/>
      <c r="T18" s="4"/>
      <c r="U18" s="4"/>
      <c r="V18" s="4"/>
      <c r="W18" s="4"/>
      <c r="X18" s="4"/>
      <c r="Y18" s="4"/>
      <c r="Z18" s="4">
        <v>25604.5</v>
      </c>
      <c r="AA18" s="4">
        <v>0</v>
      </c>
      <c r="AB18" s="4">
        <v>25604.5</v>
      </c>
      <c r="AC18" s="4"/>
      <c r="AD18" s="4"/>
      <c r="AE18" s="4">
        <f t="shared" si="10"/>
        <v>0</v>
      </c>
      <c r="AF18" s="4">
        <v>16657.400000000001</v>
      </c>
      <c r="AG18" s="4"/>
      <c r="AH18" s="4">
        <f t="shared" si="11"/>
        <v>16657.400000000001</v>
      </c>
      <c r="AI18" s="4">
        <v>4710.8</v>
      </c>
      <c r="AJ18" s="4">
        <v>-523.4</v>
      </c>
      <c r="AK18" s="4">
        <f t="shared" si="12"/>
        <v>4187.4000000000005</v>
      </c>
      <c r="AL18" s="4"/>
      <c r="AM18" s="4"/>
      <c r="AN18" s="4"/>
      <c r="AO18" s="4"/>
      <c r="AP18" s="4"/>
      <c r="AQ18" s="4"/>
      <c r="AR18" s="4"/>
      <c r="AS18" s="4"/>
      <c r="AT18" s="4"/>
      <c r="AU18" s="4">
        <f t="shared" si="15"/>
        <v>34196.300000000003</v>
      </c>
      <c r="AV18" s="4">
        <f t="shared" si="16"/>
        <v>0</v>
      </c>
      <c r="AW18" s="4">
        <f t="shared" si="17"/>
        <v>34196.300000000003</v>
      </c>
      <c r="AX18" s="4">
        <f t="shared" si="18"/>
        <v>13.6</v>
      </c>
      <c r="AY18" s="4"/>
      <c r="AZ18" s="4">
        <f t="shared" si="20"/>
        <v>13.6</v>
      </c>
      <c r="BA18" s="4">
        <v>347.2</v>
      </c>
      <c r="BB18" s="4">
        <v>0</v>
      </c>
      <c r="BC18" s="4">
        <v>347.2</v>
      </c>
      <c r="BD18" s="4">
        <v>69.099999999999994</v>
      </c>
      <c r="BE18" s="4">
        <v>0</v>
      </c>
      <c r="BF18" s="4">
        <v>69.099999999999994</v>
      </c>
      <c r="BG18" s="4">
        <v>13.6</v>
      </c>
      <c r="BH18" s="4">
        <v>0</v>
      </c>
      <c r="BI18" s="4">
        <v>13.6</v>
      </c>
      <c r="BJ18" s="4">
        <v>499.4</v>
      </c>
      <c r="BK18" s="4">
        <v>0</v>
      </c>
      <c r="BL18" s="4">
        <v>499.4</v>
      </c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>
        <v>33280.600000000006</v>
      </c>
      <c r="CF18" s="4"/>
      <c r="CG18" s="4">
        <f t="shared" si="23"/>
        <v>33280.600000000006</v>
      </c>
      <c r="CH18" s="4">
        <f t="shared" si="24"/>
        <v>596</v>
      </c>
      <c r="CI18" s="4"/>
      <c r="CJ18" s="4">
        <f t="shared" si="25"/>
        <v>596</v>
      </c>
      <c r="CK18" s="4"/>
      <c r="CL18" s="4"/>
      <c r="CM18" s="4"/>
      <c r="CN18" s="4">
        <v>596</v>
      </c>
      <c r="CO18" s="4">
        <v>0</v>
      </c>
      <c r="CP18" s="4">
        <v>596</v>
      </c>
      <c r="CQ18" s="4"/>
      <c r="CR18" s="4"/>
      <c r="CS18" s="4"/>
      <c r="CT18" s="4"/>
      <c r="CU18" s="4"/>
      <c r="CV18" s="4"/>
      <c r="CW18" s="4"/>
      <c r="CX18" s="4">
        <v>0</v>
      </c>
      <c r="CY18" s="4">
        <v>0</v>
      </c>
      <c r="CZ18" s="4"/>
      <c r="DA18" s="4">
        <v>0</v>
      </c>
      <c r="DB18" s="4">
        <v>0</v>
      </c>
      <c r="DC18" s="4"/>
      <c r="DD18" s="4"/>
      <c r="DE18" s="4"/>
      <c r="DF18" s="4"/>
      <c r="DG18" s="4"/>
      <c r="DH18" s="4"/>
      <c r="DI18" s="4">
        <f t="shared" si="26"/>
        <v>11981.7</v>
      </c>
      <c r="DJ18" s="4">
        <f t="shared" si="27"/>
        <v>392055.2</v>
      </c>
      <c r="DK18" s="4">
        <f t="shared" si="28"/>
        <v>404036.9</v>
      </c>
      <c r="DL18" s="4">
        <f t="shared" si="29"/>
        <v>470.7</v>
      </c>
      <c r="DM18" s="4"/>
      <c r="DN18" s="4">
        <f t="shared" si="31"/>
        <v>470.7</v>
      </c>
      <c r="DO18" s="4">
        <v>7992.1</v>
      </c>
      <c r="DP18" s="30">
        <v>392055.2</v>
      </c>
      <c r="DQ18" s="4">
        <f t="shared" si="32"/>
        <v>400047.3</v>
      </c>
      <c r="DR18" s="4"/>
      <c r="DS18" s="4"/>
      <c r="DT18" s="4"/>
      <c r="DU18" s="4">
        <v>994.8</v>
      </c>
      <c r="DV18" s="4"/>
      <c r="DW18" s="4">
        <f t="shared" si="34"/>
        <v>994.8</v>
      </c>
      <c r="DX18" s="4">
        <v>2994.8</v>
      </c>
      <c r="DY18" s="4">
        <v>0</v>
      </c>
      <c r="DZ18" s="4">
        <v>2994.8</v>
      </c>
      <c r="EA18" s="4">
        <v>470.7</v>
      </c>
      <c r="EB18" s="4">
        <v>0</v>
      </c>
      <c r="EC18" s="4">
        <v>470.7</v>
      </c>
      <c r="ED18" s="4">
        <f t="shared" si="35"/>
        <v>48593.2</v>
      </c>
      <c r="EE18" s="4"/>
      <c r="EF18" s="4">
        <f t="shared" si="37"/>
        <v>48593.2</v>
      </c>
      <c r="EG18" s="4">
        <f t="shared" si="38"/>
        <v>4619.5</v>
      </c>
      <c r="EH18" s="4">
        <f t="shared" si="39"/>
        <v>0</v>
      </c>
      <c r="EI18" s="4">
        <f t="shared" si="40"/>
        <v>4619.5</v>
      </c>
      <c r="EJ18" s="4"/>
      <c r="EK18" s="4"/>
      <c r="EL18" s="4"/>
      <c r="EM18" s="4"/>
      <c r="EN18" s="4">
        <v>0</v>
      </c>
      <c r="EO18" s="4">
        <v>0</v>
      </c>
      <c r="EP18" s="4">
        <v>37814.400000000001</v>
      </c>
      <c r="EQ18" s="4">
        <v>0</v>
      </c>
      <c r="ER18" s="4">
        <v>37814.400000000001</v>
      </c>
      <c r="ES18" s="4"/>
      <c r="ET18" s="4">
        <v>0</v>
      </c>
      <c r="EU18" s="4">
        <v>0</v>
      </c>
      <c r="EV18" s="4">
        <v>10778.8</v>
      </c>
      <c r="EW18" s="31"/>
      <c r="EX18" s="4">
        <f t="shared" si="41"/>
        <v>10778.8</v>
      </c>
      <c r="EY18" s="4">
        <v>4619.5</v>
      </c>
      <c r="EZ18" s="4">
        <v>0</v>
      </c>
      <c r="FA18" s="4">
        <v>4619.5</v>
      </c>
      <c r="FB18" s="4">
        <f t="shared" si="42"/>
        <v>911</v>
      </c>
      <c r="FC18" s="4">
        <f t="shared" si="43"/>
        <v>0</v>
      </c>
      <c r="FD18" s="4">
        <f t="shared" si="44"/>
        <v>911</v>
      </c>
      <c r="FE18" s="4">
        <v>106.7</v>
      </c>
      <c r="FF18" s="4">
        <v>0</v>
      </c>
      <c r="FG18" s="4">
        <v>106.7</v>
      </c>
      <c r="FH18" s="4">
        <v>508.9</v>
      </c>
      <c r="FI18" s="4">
        <v>0</v>
      </c>
      <c r="FJ18" s="4">
        <v>508.9</v>
      </c>
      <c r="FK18" s="4">
        <v>125</v>
      </c>
      <c r="FL18" s="4">
        <v>0</v>
      </c>
      <c r="FM18" s="4">
        <v>125</v>
      </c>
      <c r="FN18" s="4">
        <v>170.4</v>
      </c>
      <c r="FO18" s="4">
        <v>0</v>
      </c>
      <c r="FP18" s="4">
        <v>170.4</v>
      </c>
      <c r="FQ18" s="4"/>
      <c r="FR18" s="4">
        <f t="shared" si="45"/>
        <v>0</v>
      </c>
      <c r="FS18" s="4">
        <f t="shared" si="46"/>
        <v>0</v>
      </c>
      <c r="FT18" s="4"/>
      <c r="FU18" s="4">
        <v>0</v>
      </c>
      <c r="FV18" s="4">
        <v>0</v>
      </c>
      <c r="FW18" s="4">
        <f t="shared" si="47"/>
        <v>29957.599999999999</v>
      </c>
      <c r="FX18" s="4">
        <f t="shared" si="48"/>
        <v>0</v>
      </c>
      <c r="FY18" s="4">
        <f t="shared" si="49"/>
        <v>29957.599999999999</v>
      </c>
      <c r="FZ18" s="4">
        <v>23484.1</v>
      </c>
      <c r="GA18" s="4"/>
      <c r="GB18" s="4">
        <f t="shared" si="50"/>
        <v>23484.1</v>
      </c>
      <c r="GC18" s="4">
        <v>6473.5</v>
      </c>
      <c r="GD18" s="32"/>
      <c r="GE18" s="4">
        <f t="shared" si="51"/>
        <v>6473.5</v>
      </c>
      <c r="GF18" s="4">
        <f t="shared" si="52"/>
        <v>17979.8</v>
      </c>
      <c r="GG18" s="4"/>
      <c r="GH18" s="4">
        <f t="shared" si="53"/>
        <v>17979.8</v>
      </c>
      <c r="GI18" s="4">
        <v>17979.8</v>
      </c>
      <c r="GJ18" s="4"/>
      <c r="GK18" s="4">
        <f t="shared" si="54"/>
        <v>17979.8</v>
      </c>
      <c r="GL18" s="4"/>
      <c r="GM18" s="4"/>
      <c r="GN18" s="4"/>
      <c r="GO18" s="4"/>
      <c r="GP18" s="4">
        <v>0</v>
      </c>
      <c r="GQ18" s="4">
        <v>0</v>
      </c>
      <c r="GR18" s="4"/>
      <c r="GS18" s="4">
        <v>0</v>
      </c>
      <c r="GT18" s="4">
        <v>0</v>
      </c>
      <c r="GU18" s="4"/>
      <c r="GV18" s="4"/>
      <c r="GW18" s="4"/>
      <c r="GX18" s="4">
        <f t="shared" si="55"/>
        <v>196292.09999999998</v>
      </c>
      <c r="GY18" s="4">
        <f t="shared" si="4"/>
        <v>391531.8</v>
      </c>
      <c r="GZ18" s="4">
        <f t="shared" si="4"/>
        <v>587823.9</v>
      </c>
      <c r="HA18" s="4">
        <f t="shared" si="56"/>
        <v>191188.3</v>
      </c>
      <c r="HB18" s="4">
        <f t="shared" si="57"/>
        <v>391531.8</v>
      </c>
      <c r="HC18" s="4">
        <f t="shared" si="58"/>
        <v>582720.1</v>
      </c>
      <c r="HD18" s="4">
        <f t="shared" si="59"/>
        <v>5103.8</v>
      </c>
      <c r="HE18" s="4">
        <f t="shared" si="60"/>
        <v>0</v>
      </c>
      <c r="HF18" s="4">
        <f t="shared" si="61"/>
        <v>5103.8</v>
      </c>
    </row>
    <row r="19" spans="1:214" ht="12.75" customHeight="1" x14ac:dyDescent="0.2">
      <c r="A19" s="18" t="s">
        <v>14</v>
      </c>
      <c r="B19" s="59"/>
      <c r="C19" s="59"/>
      <c r="D19" s="59"/>
      <c r="E19" s="59"/>
      <c r="F19" s="59"/>
      <c r="G19" s="59"/>
      <c r="H19" s="4">
        <f t="shared" si="5"/>
        <v>0</v>
      </c>
      <c r="I19" s="4"/>
      <c r="J19" s="4"/>
      <c r="K19" s="4"/>
      <c r="L19" s="4"/>
      <c r="M19" s="4"/>
      <c r="N19" s="4">
        <f t="shared" si="6"/>
        <v>88246.5</v>
      </c>
      <c r="O19" s="4">
        <f t="shared" si="7"/>
        <v>2408.8000000000002</v>
      </c>
      <c r="P19" s="4">
        <f t="shared" si="8"/>
        <v>90655.3</v>
      </c>
      <c r="Q19" s="4">
        <f t="shared" si="9"/>
        <v>0</v>
      </c>
      <c r="R19" s="4"/>
      <c r="S19" s="4"/>
      <c r="T19" s="4"/>
      <c r="U19" s="4"/>
      <c r="V19" s="4"/>
      <c r="W19" s="4"/>
      <c r="X19" s="4"/>
      <c r="Y19" s="4"/>
      <c r="Z19" s="4">
        <v>39424</v>
      </c>
      <c r="AA19" s="4">
        <v>0</v>
      </c>
      <c r="AB19" s="4">
        <v>39424</v>
      </c>
      <c r="AC19" s="4"/>
      <c r="AD19" s="4">
        <v>1436.5</v>
      </c>
      <c r="AE19" s="4">
        <f t="shared" si="10"/>
        <v>1436.5</v>
      </c>
      <c r="AF19" s="4">
        <v>42016.4</v>
      </c>
      <c r="AG19" s="4"/>
      <c r="AH19" s="4">
        <f t="shared" si="11"/>
        <v>42016.4</v>
      </c>
      <c r="AI19" s="4">
        <v>6806.1</v>
      </c>
      <c r="AJ19" s="4">
        <v>972.3</v>
      </c>
      <c r="AK19" s="4">
        <f t="shared" si="12"/>
        <v>7778.4000000000005</v>
      </c>
      <c r="AL19" s="4"/>
      <c r="AM19" s="4"/>
      <c r="AN19" s="4"/>
      <c r="AO19" s="4"/>
      <c r="AP19" s="4"/>
      <c r="AQ19" s="4"/>
      <c r="AR19" s="4"/>
      <c r="AS19" s="4"/>
      <c r="AT19" s="4"/>
      <c r="AU19" s="4">
        <f t="shared" si="15"/>
        <v>53256.700000000004</v>
      </c>
      <c r="AV19" s="4">
        <f t="shared" si="16"/>
        <v>0</v>
      </c>
      <c r="AW19" s="4">
        <f t="shared" si="17"/>
        <v>53256.700000000004</v>
      </c>
      <c r="AX19" s="4">
        <f t="shared" si="18"/>
        <v>17.899999999999999</v>
      </c>
      <c r="AY19" s="4"/>
      <c r="AZ19" s="4">
        <f t="shared" si="20"/>
        <v>17.899999999999999</v>
      </c>
      <c r="BA19" s="4">
        <v>384.8</v>
      </c>
      <c r="BB19" s="4">
        <v>0</v>
      </c>
      <c r="BC19" s="4">
        <v>384.8</v>
      </c>
      <c r="BD19" s="4">
        <v>90.9</v>
      </c>
      <c r="BE19" s="4">
        <v>0</v>
      </c>
      <c r="BF19" s="4">
        <v>90.9</v>
      </c>
      <c r="BG19" s="4">
        <v>17.899999999999999</v>
      </c>
      <c r="BH19" s="4">
        <v>0</v>
      </c>
      <c r="BI19" s="4">
        <v>17.899999999999999</v>
      </c>
      <c r="BJ19" s="4">
        <v>656.6</v>
      </c>
      <c r="BK19" s="4">
        <v>0</v>
      </c>
      <c r="BL19" s="4">
        <v>656.6</v>
      </c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>
        <v>52124.4</v>
      </c>
      <c r="CF19" s="4"/>
      <c r="CG19" s="4">
        <f t="shared" si="23"/>
        <v>52124.4</v>
      </c>
      <c r="CH19" s="4">
        <f t="shared" si="24"/>
        <v>959</v>
      </c>
      <c r="CI19" s="4"/>
      <c r="CJ19" s="4">
        <f t="shared" si="25"/>
        <v>959</v>
      </c>
      <c r="CK19" s="4"/>
      <c r="CL19" s="4"/>
      <c r="CM19" s="4"/>
      <c r="CN19" s="4">
        <v>959</v>
      </c>
      <c r="CO19" s="4">
        <v>0</v>
      </c>
      <c r="CP19" s="4">
        <v>959</v>
      </c>
      <c r="CQ19" s="4"/>
      <c r="CR19" s="4"/>
      <c r="CS19" s="4"/>
      <c r="CT19" s="4"/>
      <c r="CU19" s="4"/>
      <c r="CV19" s="4"/>
      <c r="CW19" s="4"/>
      <c r="CX19" s="4">
        <v>0</v>
      </c>
      <c r="CY19" s="4">
        <v>0</v>
      </c>
      <c r="CZ19" s="4"/>
      <c r="DA19" s="4">
        <v>0</v>
      </c>
      <c r="DB19" s="4">
        <v>0</v>
      </c>
      <c r="DC19" s="4"/>
      <c r="DD19" s="4"/>
      <c r="DE19" s="4"/>
      <c r="DF19" s="4"/>
      <c r="DG19" s="4"/>
      <c r="DH19" s="4"/>
      <c r="DI19" s="4">
        <f t="shared" si="26"/>
        <v>116012.7</v>
      </c>
      <c r="DJ19" s="4">
        <f t="shared" si="27"/>
        <v>424036.1</v>
      </c>
      <c r="DK19" s="4">
        <f t="shared" si="28"/>
        <v>540048.79999999993</v>
      </c>
      <c r="DL19" s="4">
        <f t="shared" si="29"/>
        <v>1896.7</v>
      </c>
      <c r="DM19" s="4"/>
      <c r="DN19" s="4">
        <f t="shared" si="31"/>
        <v>1896.7</v>
      </c>
      <c r="DO19" s="4">
        <v>77709.600000000006</v>
      </c>
      <c r="DP19" s="30">
        <v>424036.1</v>
      </c>
      <c r="DQ19" s="4">
        <f t="shared" si="32"/>
        <v>501745.69999999995</v>
      </c>
      <c r="DR19" s="4"/>
      <c r="DS19" s="4"/>
      <c r="DT19" s="4"/>
      <c r="DU19" s="4">
        <v>26235.9</v>
      </c>
      <c r="DV19" s="4"/>
      <c r="DW19" s="4">
        <f t="shared" si="34"/>
        <v>26235.9</v>
      </c>
      <c r="DX19" s="4">
        <v>12067.2</v>
      </c>
      <c r="DY19" s="4">
        <v>0</v>
      </c>
      <c r="DZ19" s="4">
        <v>12067.2</v>
      </c>
      <c r="EA19" s="4">
        <v>1896.7</v>
      </c>
      <c r="EB19" s="4">
        <v>0</v>
      </c>
      <c r="EC19" s="4">
        <v>1896.7</v>
      </c>
      <c r="ED19" s="4">
        <f t="shared" si="35"/>
        <v>41290</v>
      </c>
      <c r="EE19" s="4"/>
      <c r="EF19" s="4">
        <f t="shared" si="37"/>
        <v>41290</v>
      </c>
      <c r="EG19" s="4">
        <f t="shared" si="38"/>
        <v>4346.8999999999996</v>
      </c>
      <c r="EH19" s="4">
        <f t="shared" si="39"/>
        <v>0</v>
      </c>
      <c r="EI19" s="4">
        <f t="shared" si="40"/>
        <v>4346.8999999999996</v>
      </c>
      <c r="EJ19" s="4"/>
      <c r="EK19" s="4"/>
      <c r="EL19" s="4"/>
      <c r="EM19" s="4"/>
      <c r="EN19" s="4">
        <v>0</v>
      </c>
      <c r="EO19" s="4">
        <v>0</v>
      </c>
      <c r="EP19" s="4">
        <v>31147.3</v>
      </c>
      <c r="EQ19" s="4">
        <v>0</v>
      </c>
      <c r="ER19" s="4">
        <v>31147.3</v>
      </c>
      <c r="ES19" s="4"/>
      <c r="ET19" s="4">
        <v>0</v>
      </c>
      <c r="EU19" s="4">
        <v>0</v>
      </c>
      <c r="EV19" s="4">
        <v>10142.700000000001</v>
      </c>
      <c r="EW19" s="31"/>
      <c r="EX19" s="4">
        <f t="shared" si="41"/>
        <v>10142.700000000001</v>
      </c>
      <c r="EY19" s="4">
        <v>4346.8999999999996</v>
      </c>
      <c r="EZ19" s="4">
        <v>0</v>
      </c>
      <c r="FA19" s="4">
        <v>4346.8999999999996</v>
      </c>
      <c r="FB19" s="4">
        <f t="shared" si="42"/>
        <v>713.3</v>
      </c>
      <c r="FC19" s="4">
        <f t="shared" si="43"/>
        <v>0</v>
      </c>
      <c r="FD19" s="4">
        <f t="shared" si="44"/>
        <v>713.3</v>
      </c>
      <c r="FE19" s="4"/>
      <c r="FF19" s="4">
        <v>0</v>
      </c>
      <c r="FG19" s="4">
        <v>0</v>
      </c>
      <c r="FH19" s="4">
        <v>72.7</v>
      </c>
      <c r="FI19" s="4">
        <v>0</v>
      </c>
      <c r="FJ19" s="4">
        <v>72.7</v>
      </c>
      <c r="FK19" s="4">
        <v>160.6</v>
      </c>
      <c r="FL19" s="4">
        <v>0</v>
      </c>
      <c r="FM19" s="4">
        <v>160.6</v>
      </c>
      <c r="FN19" s="4">
        <v>480</v>
      </c>
      <c r="FO19" s="4">
        <v>0</v>
      </c>
      <c r="FP19" s="4">
        <v>480</v>
      </c>
      <c r="FQ19" s="4"/>
      <c r="FR19" s="4">
        <f t="shared" si="45"/>
        <v>0</v>
      </c>
      <c r="FS19" s="4">
        <f t="shared" si="46"/>
        <v>0</v>
      </c>
      <c r="FT19" s="4"/>
      <c r="FU19" s="4">
        <v>0</v>
      </c>
      <c r="FV19" s="4">
        <v>0</v>
      </c>
      <c r="FW19" s="4">
        <f t="shared" si="47"/>
        <v>42168.9</v>
      </c>
      <c r="FX19" s="4">
        <f t="shared" si="48"/>
        <v>0</v>
      </c>
      <c r="FY19" s="4">
        <f t="shared" si="49"/>
        <v>42168.9</v>
      </c>
      <c r="FZ19" s="4">
        <v>32381.7</v>
      </c>
      <c r="GA19" s="4"/>
      <c r="GB19" s="4">
        <f t="shared" si="50"/>
        <v>32381.7</v>
      </c>
      <c r="GC19" s="4">
        <v>9787.2000000000007</v>
      </c>
      <c r="GD19" s="32"/>
      <c r="GE19" s="4">
        <f t="shared" si="51"/>
        <v>9787.2000000000007</v>
      </c>
      <c r="GF19" s="4">
        <f t="shared" si="52"/>
        <v>45979.8</v>
      </c>
      <c r="GG19" s="4"/>
      <c r="GH19" s="4">
        <f t="shared" si="53"/>
        <v>45979.8</v>
      </c>
      <c r="GI19" s="4">
        <v>45979.8</v>
      </c>
      <c r="GJ19" s="4"/>
      <c r="GK19" s="4">
        <f t="shared" si="54"/>
        <v>45979.8</v>
      </c>
      <c r="GL19" s="4"/>
      <c r="GM19" s="4"/>
      <c r="GN19" s="4"/>
      <c r="GO19" s="4"/>
      <c r="GP19" s="4">
        <v>0</v>
      </c>
      <c r="GQ19" s="4">
        <v>0</v>
      </c>
      <c r="GR19" s="4"/>
      <c r="GS19" s="4">
        <v>0</v>
      </c>
      <c r="GT19" s="4">
        <v>0</v>
      </c>
      <c r="GU19" s="4"/>
      <c r="GV19" s="4"/>
      <c r="GW19" s="4"/>
      <c r="GX19" s="4">
        <f t="shared" si="55"/>
        <v>394888.4</v>
      </c>
      <c r="GY19" s="4">
        <f t="shared" si="4"/>
        <v>426444.89999999997</v>
      </c>
      <c r="GZ19" s="4">
        <f t="shared" si="4"/>
        <v>821333.3</v>
      </c>
      <c r="HA19" s="4">
        <f t="shared" si="56"/>
        <v>388626.9</v>
      </c>
      <c r="HB19" s="4">
        <f t="shared" si="57"/>
        <v>426444.89999999997</v>
      </c>
      <c r="HC19" s="4">
        <f t="shared" si="58"/>
        <v>815071.8</v>
      </c>
      <c r="HD19" s="4">
        <f t="shared" si="59"/>
        <v>6261.5</v>
      </c>
      <c r="HE19" s="4">
        <f t="shared" si="60"/>
        <v>0</v>
      </c>
      <c r="HF19" s="4">
        <f t="shared" si="61"/>
        <v>6261.5</v>
      </c>
    </row>
    <row r="20" spans="1:214" ht="12.75" customHeight="1" x14ac:dyDescent="0.2">
      <c r="A20" s="18" t="s">
        <v>13</v>
      </c>
      <c r="B20" s="59"/>
      <c r="C20" s="59"/>
      <c r="D20" s="59"/>
      <c r="E20" s="59"/>
      <c r="F20" s="59"/>
      <c r="G20" s="59"/>
      <c r="H20" s="4">
        <f t="shared" si="5"/>
        <v>0</v>
      </c>
      <c r="I20" s="4"/>
      <c r="J20" s="4"/>
      <c r="K20" s="4"/>
      <c r="L20" s="4"/>
      <c r="M20" s="4"/>
      <c r="N20" s="4">
        <f t="shared" si="6"/>
        <v>41041.1</v>
      </c>
      <c r="O20" s="4">
        <f t="shared" si="7"/>
        <v>0</v>
      </c>
      <c r="P20" s="4">
        <f t="shared" si="8"/>
        <v>41041.1</v>
      </c>
      <c r="Q20" s="4">
        <f t="shared" si="9"/>
        <v>0</v>
      </c>
      <c r="R20" s="4"/>
      <c r="S20" s="4"/>
      <c r="T20" s="4"/>
      <c r="U20" s="4"/>
      <c r="V20" s="4"/>
      <c r="W20" s="4"/>
      <c r="X20" s="4"/>
      <c r="Y20" s="4"/>
      <c r="Z20" s="4">
        <v>28688</v>
      </c>
      <c r="AA20" s="4">
        <v>0</v>
      </c>
      <c r="AB20" s="4">
        <v>28688</v>
      </c>
      <c r="AC20" s="4"/>
      <c r="AD20" s="4"/>
      <c r="AE20" s="4">
        <f t="shared" si="10"/>
        <v>0</v>
      </c>
      <c r="AF20" s="4">
        <v>8433.1</v>
      </c>
      <c r="AG20" s="4"/>
      <c r="AH20" s="4">
        <f t="shared" si="11"/>
        <v>8433.1</v>
      </c>
      <c r="AI20" s="4">
        <v>3920</v>
      </c>
      <c r="AJ20" s="4"/>
      <c r="AK20" s="4">
        <f t="shared" si="12"/>
        <v>3920</v>
      </c>
      <c r="AL20" s="4"/>
      <c r="AM20" s="4"/>
      <c r="AN20" s="4"/>
      <c r="AO20" s="4"/>
      <c r="AP20" s="4"/>
      <c r="AQ20" s="4"/>
      <c r="AR20" s="4"/>
      <c r="AS20" s="4"/>
      <c r="AT20" s="4"/>
      <c r="AU20" s="4">
        <f t="shared" si="15"/>
        <v>36795.599999999999</v>
      </c>
      <c r="AV20" s="4">
        <f t="shared" si="16"/>
        <v>0</v>
      </c>
      <c r="AW20" s="4">
        <f t="shared" si="17"/>
        <v>36795.599999999999</v>
      </c>
      <c r="AX20" s="4">
        <f t="shared" si="18"/>
        <v>13</v>
      </c>
      <c r="AY20" s="4"/>
      <c r="AZ20" s="4">
        <f t="shared" si="20"/>
        <v>13</v>
      </c>
      <c r="BA20" s="4">
        <v>345.7</v>
      </c>
      <c r="BB20" s="4">
        <v>0</v>
      </c>
      <c r="BC20" s="4">
        <v>345.7</v>
      </c>
      <c r="BD20" s="4">
        <v>66</v>
      </c>
      <c r="BE20" s="4">
        <v>0</v>
      </c>
      <c r="BF20" s="4">
        <v>66</v>
      </c>
      <c r="BG20" s="4">
        <v>13</v>
      </c>
      <c r="BH20" s="4">
        <v>0</v>
      </c>
      <c r="BI20" s="4">
        <v>13</v>
      </c>
      <c r="BJ20" s="4">
        <v>743.8</v>
      </c>
      <c r="BK20" s="4">
        <v>0</v>
      </c>
      <c r="BL20" s="4">
        <v>743.8</v>
      </c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>
        <v>35640.1</v>
      </c>
      <c r="CF20" s="4"/>
      <c r="CG20" s="4">
        <f t="shared" si="23"/>
        <v>35640.1</v>
      </c>
      <c r="CH20" s="4">
        <f t="shared" si="24"/>
        <v>707</v>
      </c>
      <c r="CI20" s="4"/>
      <c r="CJ20" s="4">
        <f t="shared" si="25"/>
        <v>707</v>
      </c>
      <c r="CK20" s="4"/>
      <c r="CL20" s="4"/>
      <c r="CM20" s="4"/>
      <c r="CN20" s="4">
        <v>707</v>
      </c>
      <c r="CO20" s="4">
        <v>0</v>
      </c>
      <c r="CP20" s="4">
        <v>707</v>
      </c>
      <c r="CQ20" s="4"/>
      <c r="CR20" s="4"/>
      <c r="CS20" s="4"/>
      <c r="CT20" s="4"/>
      <c r="CU20" s="4"/>
      <c r="CV20" s="4"/>
      <c r="CW20" s="4"/>
      <c r="CX20" s="4">
        <v>0</v>
      </c>
      <c r="CY20" s="4">
        <v>0</v>
      </c>
      <c r="CZ20" s="4"/>
      <c r="DA20" s="4">
        <v>0</v>
      </c>
      <c r="DB20" s="4">
        <v>0</v>
      </c>
      <c r="DC20" s="4"/>
      <c r="DD20" s="4"/>
      <c r="DE20" s="4"/>
      <c r="DF20" s="4"/>
      <c r="DG20" s="4"/>
      <c r="DH20" s="4"/>
      <c r="DI20" s="4">
        <f t="shared" si="26"/>
        <v>47004.9</v>
      </c>
      <c r="DJ20" s="4">
        <f t="shared" si="27"/>
        <v>216472.7</v>
      </c>
      <c r="DK20" s="4">
        <f t="shared" si="28"/>
        <v>263477.60000000003</v>
      </c>
      <c r="DL20" s="4">
        <f t="shared" si="29"/>
        <v>263.10000000000002</v>
      </c>
      <c r="DM20" s="4"/>
      <c r="DN20" s="4">
        <f t="shared" si="31"/>
        <v>263.10000000000002</v>
      </c>
      <c r="DO20" s="4">
        <v>45331.3</v>
      </c>
      <c r="DP20" s="30">
        <v>216472.7</v>
      </c>
      <c r="DQ20" s="4">
        <f t="shared" si="32"/>
        <v>261804</v>
      </c>
      <c r="DR20" s="4"/>
      <c r="DS20" s="4"/>
      <c r="DT20" s="4"/>
      <c r="DU20" s="4"/>
      <c r="DV20" s="4"/>
      <c r="DW20" s="4"/>
      <c r="DX20" s="4">
        <v>1673.6</v>
      </c>
      <c r="DY20" s="4">
        <v>0</v>
      </c>
      <c r="DZ20" s="4">
        <v>1673.6</v>
      </c>
      <c r="EA20" s="4">
        <v>263.10000000000002</v>
      </c>
      <c r="EB20" s="4">
        <v>0</v>
      </c>
      <c r="EC20" s="4">
        <v>263.10000000000002</v>
      </c>
      <c r="ED20" s="4">
        <f t="shared" si="35"/>
        <v>34919.599999999999</v>
      </c>
      <c r="EE20" s="4"/>
      <c r="EF20" s="4">
        <f t="shared" si="37"/>
        <v>34919.599999999999</v>
      </c>
      <c r="EG20" s="4">
        <f t="shared" si="38"/>
        <v>3039.1</v>
      </c>
      <c r="EH20" s="4">
        <f t="shared" si="39"/>
        <v>0</v>
      </c>
      <c r="EI20" s="4">
        <f t="shared" si="40"/>
        <v>3039.1</v>
      </c>
      <c r="EJ20" s="4"/>
      <c r="EK20" s="4"/>
      <c r="EL20" s="4"/>
      <c r="EM20" s="4"/>
      <c r="EN20" s="4">
        <v>0</v>
      </c>
      <c r="EO20" s="4">
        <v>0</v>
      </c>
      <c r="EP20" s="4">
        <v>27828.400000000001</v>
      </c>
      <c r="EQ20" s="4">
        <v>0</v>
      </c>
      <c r="ER20" s="4">
        <v>27828.400000000001</v>
      </c>
      <c r="ES20" s="4"/>
      <c r="ET20" s="4">
        <v>0</v>
      </c>
      <c r="EU20" s="4">
        <v>0</v>
      </c>
      <c r="EV20" s="4">
        <v>7091.2</v>
      </c>
      <c r="EW20" s="31"/>
      <c r="EX20" s="4">
        <f t="shared" si="41"/>
        <v>7091.2</v>
      </c>
      <c r="EY20" s="4">
        <v>3039.1</v>
      </c>
      <c r="EZ20" s="4">
        <v>0</v>
      </c>
      <c r="FA20" s="4">
        <v>3039.1</v>
      </c>
      <c r="FB20" s="4">
        <f t="shared" si="42"/>
        <v>2041.1999999999998</v>
      </c>
      <c r="FC20" s="4">
        <f t="shared" si="43"/>
        <v>0</v>
      </c>
      <c r="FD20" s="4">
        <f t="shared" si="44"/>
        <v>2041.1999999999998</v>
      </c>
      <c r="FE20" s="4"/>
      <c r="FF20" s="4">
        <v>0</v>
      </c>
      <c r="FG20" s="4">
        <v>0</v>
      </c>
      <c r="FH20" s="4">
        <v>720</v>
      </c>
      <c r="FI20" s="4">
        <v>0</v>
      </c>
      <c r="FJ20" s="4">
        <v>720</v>
      </c>
      <c r="FK20" s="4">
        <v>90.9</v>
      </c>
      <c r="FL20" s="4">
        <v>0</v>
      </c>
      <c r="FM20" s="4">
        <v>90.9</v>
      </c>
      <c r="FN20" s="4">
        <v>1230.3</v>
      </c>
      <c r="FO20" s="4">
        <v>0</v>
      </c>
      <c r="FP20" s="4">
        <v>1230.3</v>
      </c>
      <c r="FQ20" s="4"/>
      <c r="FR20" s="4">
        <f t="shared" si="45"/>
        <v>0</v>
      </c>
      <c r="FS20" s="4">
        <f t="shared" si="46"/>
        <v>0</v>
      </c>
      <c r="FT20" s="4"/>
      <c r="FU20" s="4">
        <v>0</v>
      </c>
      <c r="FV20" s="4">
        <v>0</v>
      </c>
      <c r="FW20" s="4">
        <f t="shared" si="47"/>
        <v>24118</v>
      </c>
      <c r="FX20" s="4">
        <f t="shared" si="48"/>
        <v>0</v>
      </c>
      <c r="FY20" s="4">
        <f t="shared" si="49"/>
        <v>24118</v>
      </c>
      <c r="FZ20" s="4">
        <v>21718.400000000001</v>
      </c>
      <c r="GA20" s="4"/>
      <c r="GB20" s="4">
        <f t="shared" si="50"/>
        <v>21718.400000000001</v>
      </c>
      <c r="GC20" s="4">
        <v>2399.6</v>
      </c>
      <c r="GD20" s="32"/>
      <c r="GE20" s="4">
        <f t="shared" si="51"/>
        <v>2399.6</v>
      </c>
      <c r="GF20" s="4">
        <f t="shared" si="52"/>
        <v>33472.800000000003</v>
      </c>
      <c r="GG20" s="4"/>
      <c r="GH20" s="4">
        <f t="shared" si="53"/>
        <v>33472.800000000003</v>
      </c>
      <c r="GI20" s="4">
        <v>33472.800000000003</v>
      </c>
      <c r="GJ20" s="4"/>
      <c r="GK20" s="4">
        <f t="shared" si="54"/>
        <v>33472.800000000003</v>
      </c>
      <c r="GL20" s="4"/>
      <c r="GM20" s="4"/>
      <c r="GN20" s="4"/>
      <c r="GO20" s="4"/>
      <c r="GP20" s="4">
        <v>0</v>
      </c>
      <c r="GQ20" s="4">
        <v>0</v>
      </c>
      <c r="GR20" s="4"/>
      <c r="GS20" s="4">
        <v>0</v>
      </c>
      <c r="GT20" s="4">
        <v>0</v>
      </c>
      <c r="GU20" s="4"/>
      <c r="GV20" s="4"/>
      <c r="GW20" s="4"/>
      <c r="GX20" s="4">
        <f t="shared" si="55"/>
        <v>223415.40000000002</v>
      </c>
      <c r="GY20" s="4">
        <f t="shared" si="4"/>
        <v>216472.7</v>
      </c>
      <c r="GZ20" s="4">
        <f t="shared" si="4"/>
        <v>439888.10000000003</v>
      </c>
      <c r="HA20" s="4">
        <f t="shared" si="56"/>
        <v>220100.2</v>
      </c>
      <c r="HB20" s="4">
        <f t="shared" si="57"/>
        <v>216472.7</v>
      </c>
      <c r="HC20" s="4">
        <f t="shared" si="58"/>
        <v>436572.9</v>
      </c>
      <c r="HD20" s="4">
        <f t="shared" si="59"/>
        <v>3315.2</v>
      </c>
      <c r="HE20" s="4">
        <f t="shared" si="60"/>
        <v>0</v>
      </c>
      <c r="HF20" s="4">
        <f t="shared" si="61"/>
        <v>3315.2</v>
      </c>
    </row>
    <row r="21" spans="1:214" ht="12.75" customHeight="1" x14ac:dyDescent="0.2">
      <c r="A21" s="18" t="s">
        <v>12</v>
      </c>
      <c r="B21" s="59"/>
      <c r="C21" s="59"/>
      <c r="D21" s="59"/>
      <c r="E21" s="59"/>
      <c r="F21" s="59"/>
      <c r="G21" s="59"/>
      <c r="H21" s="4">
        <f t="shared" si="5"/>
        <v>0</v>
      </c>
      <c r="I21" s="4"/>
      <c r="J21" s="4"/>
      <c r="K21" s="4"/>
      <c r="L21" s="4"/>
      <c r="M21" s="4"/>
      <c r="N21" s="4">
        <f t="shared" si="6"/>
        <v>25104.799999999999</v>
      </c>
      <c r="O21" s="4">
        <f t="shared" si="7"/>
        <v>-220.3</v>
      </c>
      <c r="P21" s="4">
        <f t="shared" si="8"/>
        <v>24884.5</v>
      </c>
      <c r="Q21" s="4">
        <f t="shared" si="9"/>
        <v>0</v>
      </c>
      <c r="R21" s="4"/>
      <c r="S21" s="4"/>
      <c r="T21" s="4"/>
      <c r="U21" s="4"/>
      <c r="V21" s="4"/>
      <c r="W21" s="4"/>
      <c r="X21" s="4"/>
      <c r="Y21" s="4"/>
      <c r="Z21" s="4">
        <v>10919</v>
      </c>
      <c r="AA21" s="4">
        <v>0</v>
      </c>
      <c r="AB21" s="4">
        <v>10919</v>
      </c>
      <c r="AC21" s="4"/>
      <c r="AD21" s="4"/>
      <c r="AE21" s="4">
        <f t="shared" si="10"/>
        <v>0</v>
      </c>
      <c r="AF21" s="4">
        <v>12202.6</v>
      </c>
      <c r="AG21" s="4"/>
      <c r="AH21" s="4">
        <f t="shared" si="11"/>
        <v>12202.6</v>
      </c>
      <c r="AI21" s="4">
        <v>1983.2</v>
      </c>
      <c r="AJ21" s="4">
        <v>-220.3</v>
      </c>
      <c r="AK21" s="4">
        <f t="shared" si="12"/>
        <v>1762.9</v>
      </c>
      <c r="AL21" s="4"/>
      <c r="AM21" s="4"/>
      <c r="AN21" s="4"/>
      <c r="AO21" s="4"/>
      <c r="AP21" s="4"/>
      <c r="AQ21" s="4"/>
      <c r="AR21" s="4"/>
      <c r="AS21" s="4"/>
      <c r="AT21" s="4"/>
      <c r="AU21" s="4">
        <f t="shared" si="15"/>
        <v>17991.399999999998</v>
      </c>
      <c r="AV21" s="4">
        <f t="shared" si="16"/>
        <v>0</v>
      </c>
      <c r="AW21" s="4">
        <f t="shared" si="17"/>
        <v>17991.399999999998</v>
      </c>
      <c r="AX21" s="4">
        <f t="shared" si="18"/>
        <v>5.6</v>
      </c>
      <c r="AY21" s="4"/>
      <c r="AZ21" s="4">
        <f t="shared" si="20"/>
        <v>5.6</v>
      </c>
      <c r="BA21" s="4">
        <v>309.39999999999998</v>
      </c>
      <c r="BB21" s="4">
        <v>0</v>
      </c>
      <c r="BC21" s="4">
        <v>309.39999999999998</v>
      </c>
      <c r="BD21" s="4">
        <v>28.4</v>
      </c>
      <c r="BE21" s="4">
        <v>0</v>
      </c>
      <c r="BF21" s="4">
        <v>28.4</v>
      </c>
      <c r="BG21" s="4">
        <v>5.6</v>
      </c>
      <c r="BH21" s="4">
        <v>0</v>
      </c>
      <c r="BI21" s="4">
        <v>5.6</v>
      </c>
      <c r="BJ21" s="4">
        <v>122</v>
      </c>
      <c r="BK21" s="4">
        <v>0</v>
      </c>
      <c r="BL21" s="4">
        <v>122</v>
      </c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>
        <v>17531.599999999999</v>
      </c>
      <c r="CF21" s="4"/>
      <c r="CG21" s="4">
        <f t="shared" si="23"/>
        <v>17531.599999999999</v>
      </c>
      <c r="CH21" s="4">
        <f t="shared" si="24"/>
        <v>287</v>
      </c>
      <c r="CI21" s="4"/>
      <c r="CJ21" s="4">
        <f t="shared" si="25"/>
        <v>287</v>
      </c>
      <c r="CK21" s="4"/>
      <c r="CL21" s="4"/>
      <c r="CM21" s="4"/>
      <c r="CN21" s="4">
        <v>287</v>
      </c>
      <c r="CO21" s="4">
        <v>0</v>
      </c>
      <c r="CP21" s="4">
        <v>287</v>
      </c>
      <c r="CQ21" s="4"/>
      <c r="CR21" s="4"/>
      <c r="CS21" s="4"/>
      <c r="CT21" s="4"/>
      <c r="CU21" s="4"/>
      <c r="CV21" s="4"/>
      <c r="CW21" s="4"/>
      <c r="CX21" s="4">
        <v>0</v>
      </c>
      <c r="CY21" s="4">
        <v>0</v>
      </c>
      <c r="CZ21" s="4"/>
      <c r="DA21" s="4">
        <v>0</v>
      </c>
      <c r="DB21" s="4">
        <v>0</v>
      </c>
      <c r="DC21" s="4"/>
      <c r="DD21" s="4"/>
      <c r="DE21" s="4"/>
      <c r="DF21" s="4"/>
      <c r="DG21" s="4"/>
      <c r="DH21" s="4"/>
      <c r="DI21" s="4">
        <f t="shared" si="26"/>
        <v>8341.7000000000007</v>
      </c>
      <c r="DJ21" s="4">
        <f t="shared" si="27"/>
        <v>51340.1</v>
      </c>
      <c r="DK21" s="4">
        <f t="shared" si="28"/>
        <v>59681.8</v>
      </c>
      <c r="DL21" s="4">
        <f t="shared" si="29"/>
        <v>706.1</v>
      </c>
      <c r="DM21" s="4"/>
      <c r="DN21" s="4">
        <f t="shared" si="31"/>
        <v>706.1</v>
      </c>
      <c r="DO21" s="4">
        <v>3849.5</v>
      </c>
      <c r="DP21" s="30">
        <v>51340.1</v>
      </c>
      <c r="DQ21" s="4">
        <f t="shared" si="32"/>
        <v>55189.599999999999</v>
      </c>
      <c r="DR21" s="4"/>
      <c r="DS21" s="4"/>
      <c r="DT21" s="4"/>
      <c r="DU21" s="4"/>
      <c r="DV21" s="4"/>
      <c r="DW21" s="4"/>
      <c r="DX21" s="4">
        <v>4492.2</v>
      </c>
      <c r="DY21" s="4">
        <v>0</v>
      </c>
      <c r="DZ21" s="4">
        <v>4492.2</v>
      </c>
      <c r="EA21" s="4">
        <v>706.1</v>
      </c>
      <c r="EB21" s="4">
        <v>0</v>
      </c>
      <c r="EC21" s="4">
        <v>706.1</v>
      </c>
      <c r="ED21" s="4">
        <f t="shared" si="35"/>
        <v>33206.1</v>
      </c>
      <c r="EE21" s="4"/>
      <c r="EF21" s="4">
        <f t="shared" si="37"/>
        <v>33206.1</v>
      </c>
      <c r="EG21" s="4">
        <f t="shared" si="38"/>
        <v>2446.1</v>
      </c>
      <c r="EH21" s="4">
        <f t="shared" si="39"/>
        <v>0</v>
      </c>
      <c r="EI21" s="4">
        <f t="shared" si="40"/>
        <v>2446.1</v>
      </c>
      <c r="EJ21" s="4"/>
      <c r="EK21" s="4"/>
      <c r="EL21" s="4"/>
      <c r="EM21" s="4"/>
      <c r="EN21" s="4">
        <v>0</v>
      </c>
      <c r="EO21" s="4">
        <v>0</v>
      </c>
      <c r="EP21" s="4">
        <v>27498.5</v>
      </c>
      <c r="EQ21" s="4">
        <v>0</v>
      </c>
      <c r="ER21" s="4">
        <v>27498.5</v>
      </c>
      <c r="ES21" s="4"/>
      <c r="ET21" s="4">
        <v>0</v>
      </c>
      <c r="EU21" s="4">
        <v>0</v>
      </c>
      <c r="EV21" s="4">
        <v>5707.6</v>
      </c>
      <c r="EW21" s="31"/>
      <c r="EX21" s="4">
        <f t="shared" si="41"/>
        <v>5707.6</v>
      </c>
      <c r="EY21" s="4">
        <v>2446.1</v>
      </c>
      <c r="EZ21" s="4">
        <v>0</v>
      </c>
      <c r="FA21" s="4">
        <v>2446.1</v>
      </c>
      <c r="FB21" s="4">
        <f t="shared" si="42"/>
        <v>367.5</v>
      </c>
      <c r="FC21" s="4">
        <f t="shared" si="43"/>
        <v>0</v>
      </c>
      <c r="FD21" s="4">
        <f t="shared" si="44"/>
        <v>367.5</v>
      </c>
      <c r="FE21" s="4">
        <v>106.6</v>
      </c>
      <c r="FF21" s="4">
        <v>0</v>
      </c>
      <c r="FG21" s="4">
        <v>106.6</v>
      </c>
      <c r="FH21" s="4"/>
      <c r="FI21" s="4">
        <v>0</v>
      </c>
      <c r="FJ21" s="4">
        <v>0</v>
      </c>
      <c r="FK21" s="4">
        <v>60.9</v>
      </c>
      <c r="FL21" s="4">
        <v>0</v>
      </c>
      <c r="FM21" s="4">
        <v>60.9</v>
      </c>
      <c r="FN21" s="4">
        <v>200</v>
      </c>
      <c r="FO21" s="4">
        <v>0</v>
      </c>
      <c r="FP21" s="4">
        <v>200</v>
      </c>
      <c r="FQ21" s="4"/>
      <c r="FR21" s="4">
        <f t="shared" si="45"/>
        <v>0</v>
      </c>
      <c r="FS21" s="4">
        <f t="shared" si="46"/>
        <v>0</v>
      </c>
      <c r="FT21" s="4"/>
      <c r="FU21" s="4">
        <v>0</v>
      </c>
      <c r="FV21" s="4">
        <v>0</v>
      </c>
      <c r="FW21" s="4">
        <f t="shared" si="47"/>
        <v>13058.3</v>
      </c>
      <c r="FX21" s="4">
        <f t="shared" si="48"/>
        <v>0</v>
      </c>
      <c r="FY21" s="4">
        <f t="shared" si="49"/>
        <v>13058.3</v>
      </c>
      <c r="FZ21" s="4">
        <v>11474.5</v>
      </c>
      <c r="GA21" s="4"/>
      <c r="GB21" s="4">
        <f t="shared" si="50"/>
        <v>11474.5</v>
      </c>
      <c r="GC21" s="4">
        <v>1583.8</v>
      </c>
      <c r="GD21" s="32"/>
      <c r="GE21" s="4">
        <f t="shared" si="51"/>
        <v>1583.8</v>
      </c>
      <c r="GF21" s="4">
        <f t="shared" si="52"/>
        <v>10409.4</v>
      </c>
      <c r="GG21" s="4"/>
      <c r="GH21" s="4">
        <f t="shared" si="53"/>
        <v>10409.4</v>
      </c>
      <c r="GI21" s="4">
        <v>10409.4</v>
      </c>
      <c r="GJ21" s="4"/>
      <c r="GK21" s="4">
        <f t="shared" si="54"/>
        <v>10409.4</v>
      </c>
      <c r="GL21" s="4"/>
      <c r="GM21" s="4"/>
      <c r="GN21" s="4"/>
      <c r="GO21" s="4"/>
      <c r="GP21" s="4">
        <v>0</v>
      </c>
      <c r="GQ21" s="4">
        <v>0</v>
      </c>
      <c r="GR21" s="4"/>
      <c r="GS21" s="4">
        <v>0</v>
      </c>
      <c r="GT21" s="4">
        <v>0</v>
      </c>
      <c r="GU21" s="4"/>
      <c r="GV21" s="4"/>
      <c r="GW21" s="4"/>
      <c r="GX21" s="4">
        <f t="shared" si="55"/>
        <v>111924</v>
      </c>
      <c r="GY21" s="4">
        <f t="shared" si="4"/>
        <v>51119.799999999996</v>
      </c>
      <c r="GZ21" s="4">
        <f t="shared" si="4"/>
        <v>163043.79999999999</v>
      </c>
      <c r="HA21" s="4">
        <f t="shared" si="56"/>
        <v>108766.2</v>
      </c>
      <c r="HB21" s="4">
        <f t="shared" si="57"/>
        <v>51119.799999999996</v>
      </c>
      <c r="HC21" s="4">
        <f t="shared" si="58"/>
        <v>159886</v>
      </c>
      <c r="HD21" s="4">
        <f t="shared" si="59"/>
        <v>3157.8</v>
      </c>
      <c r="HE21" s="4">
        <f t="shared" si="60"/>
        <v>0</v>
      </c>
      <c r="HF21" s="4">
        <f t="shared" si="61"/>
        <v>3157.8</v>
      </c>
    </row>
    <row r="22" spans="1:214" ht="12.75" customHeight="1" x14ac:dyDescent="0.2">
      <c r="A22" s="18" t="s">
        <v>11</v>
      </c>
      <c r="B22" s="59"/>
      <c r="C22" s="59"/>
      <c r="D22" s="59"/>
      <c r="E22" s="59"/>
      <c r="F22" s="59"/>
      <c r="G22" s="59"/>
      <c r="H22" s="4">
        <f t="shared" si="5"/>
        <v>0</v>
      </c>
      <c r="I22" s="4"/>
      <c r="J22" s="4"/>
      <c r="K22" s="4"/>
      <c r="L22" s="4"/>
      <c r="M22" s="4"/>
      <c r="N22" s="4">
        <f t="shared" si="6"/>
        <v>53780.1</v>
      </c>
      <c r="O22" s="4">
        <f t="shared" si="7"/>
        <v>662.8</v>
      </c>
      <c r="P22" s="4">
        <f t="shared" si="8"/>
        <v>54442.9</v>
      </c>
      <c r="Q22" s="4">
        <f t="shared" si="9"/>
        <v>0</v>
      </c>
      <c r="R22" s="4"/>
      <c r="S22" s="4"/>
      <c r="T22" s="4"/>
      <c r="U22" s="4"/>
      <c r="V22" s="4"/>
      <c r="W22" s="4"/>
      <c r="X22" s="4"/>
      <c r="Y22" s="4"/>
      <c r="Z22" s="4">
        <v>27449</v>
      </c>
      <c r="AA22" s="4">
        <v>0</v>
      </c>
      <c r="AB22" s="4">
        <v>27449</v>
      </c>
      <c r="AC22" s="4">
        <v>9540</v>
      </c>
      <c r="AD22" s="4"/>
      <c r="AE22" s="4">
        <f t="shared" si="10"/>
        <v>9540</v>
      </c>
      <c r="AF22" s="4">
        <v>12814.6</v>
      </c>
      <c r="AG22" s="4"/>
      <c r="AH22" s="4">
        <f t="shared" si="11"/>
        <v>12814.6</v>
      </c>
      <c r="AI22" s="4">
        <v>3976.5</v>
      </c>
      <c r="AJ22" s="4">
        <v>662.8</v>
      </c>
      <c r="AK22" s="4">
        <f t="shared" si="12"/>
        <v>4639.3</v>
      </c>
      <c r="AL22" s="4"/>
      <c r="AM22" s="4"/>
      <c r="AN22" s="4"/>
      <c r="AO22" s="4"/>
      <c r="AP22" s="4"/>
      <c r="AQ22" s="4"/>
      <c r="AR22" s="4"/>
      <c r="AS22" s="4"/>
      <c r="AT22" s="4"/>
      <c r="AU22" s="4">
        <f t="shared" si="15"/>
        <v>42070.9</v>
      </c>
      <c r="AV22" s="4">
        <f t="shared" si="16"/>
        <v>0</v>
      </c>
      <c r="AW22" s="4">
        <f t="shared" si="17"/>
        <v>42070.9</v>
      </c>
      <c r="AX22" s="4">
        <f t="shared" si="18"/>
        <v>11.5</v>
      </c>
      <c r="AY22" s="4"/>
      <c r="AZ22" s="4">
        <f t="shared" si="20"/>
        <v>11.5</v>
      </c>
      <c r="BA22" s="4">
        <v>333.1</v>
      </c>
      <c r="BB22" s="4">
        <v>0</v>
      </c>
      <c r="BC22" s="4">
        <v>333.1</v>
      </c>
      <c r="BD22" s="4">
        <v>58.4</v>
      </c>
      <c r="BE22" s="4">
        <v>0</v>
      </c>
      <c r="BF22" s="4">
        <v>58.4</v>
      </c>
      <c r="BG22" s="4">
        <v>11.5</v>
      </c>
      <c r="BH22" s="4">
        <v>0</v>
      </c>
      <c r="BI22" s="4">
        <v>11.5</v>
      </c>
      <c r="BJ22" s="4">
        <v>210.8</v>
      </c>
      <c r="BK22" s="4">
        <v>0</v>
      </c>
      <c r="BL22" s="4">
        <v>210.8</v>
      </c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>
        <v>41468.6</v>
      </c>
      <c r="CF22" s="4"/>
      <c r="CG22" s="4">
        <f t="shared" si="23"/>
        <v>41468.6</v>
      </c>
      <c r="CH22" s="4">
        <f t="shared" si="24"/>
        <v>671</v>
      </c>
      <c r="CI22" s="4"/>
      <c r="CJ22" s="4">
        <f t="shared" si="25"/>
        <v>671</v>
      </c>
      <c r="CK22" s="4"/>
      <c r="CL22" s="4"/>
      <c r="CM22" s="4"/>
      <c r="CN22" s="4">
        <v>671</v>
      </c>
      <c r="CO22" s="4">
        <v>0</v>
      </c>
      <c r="CP22" s="4">
        <v>671</v>
      </c>
      <c r="CQ22" s="4"/>
      <c r="CR22" s="4"/>
      <c r="CS22" s="4"/>
      <c r="CT22" s="4"/>
      <c r="CU22" s="4"/>
      <c r="CV22" s="4"/>
      <c r="CW22" s="4"/>
      <c r="CX22" s="4">
        <v>0</v>
      </c>
      <c r="CY22" s="4">
        <v>0</v>
      </c>
      <c r="CZ22" s="4"/>
      <c r="DA22" s="4">
        <v>0</v>
      </c>
      <c r="DB22" s="4">
        <v>0</v>
      </c>
      <c r="DC22" s="4"/>
      <c r="DD22" s="4"/>
      <c r="DE22" s="4"/>
      <c r="DF22" s="4"/>
      <c r="DG22" s="4"/>
      <c r="DH22" s="4"/>
      <c r="DI22" s="4">
        <f t="shared" si="26"/>
        <v>43208.9</v>
      </c>
      <c r="DJ22" s="4">
        <f t="shared" si="27"/>
        <v>212024.7</v>
      </c>
      <c r="DK22" s="4">
        <f t="shared" si="28"/>
        <v>255233.6</v>
      </c>
      <c r="DL22" s="4">
        <f t="shared" si="29"/>
        <v>1149.0999999999999</v>
      </c>
      <c r="DM22" s="4"/>
      <c r="DN22" s="4">
        <f t="shared" si="31"/>
        <v>1149.0999999999999</v>
      </c>
      <c r="DO22" s="4">
        <v>35898.1</v>
      </c>
      <c r="DP22" s="30">
        <v>212024.7</v>
      </c>
      <c r="DQ22" s="4">
        <f t="shared" si="32"/>
        <v>247922.80000000002</v>
      </c>
      <c r="DR22" s="4"/>
      <c r="DS22" s="4"/>
      <c r="DT22" s="4"/>
      <c r="DU22" s="4"/>
      <c r="DV22" s="4"/>
      <c r="DW22" s="4"/>
      <c r="DX22" s="4">
        <v>7310.8</v>
      </c>
      <c r="DY22" s="4">
        <v>0</v>
      </c>
      <c r="DZ22" s="4">
        <v>7310.8</v>
      </c>
      <c r="EA22" s="4">
        <v>1149.0999999999999</v>
      </c>
      <c r="EB22" s="4">
        <v>0</v>
      </c>
      <c r="EC22" s="4">
        <v>1149.0999999999999</v>
      </c>
      <c r="ED22" s="4">
        <f t="shared" si="35"/>
        <v>66239</v>
      </c>
      <c r="EE22" s="4"/>
      <c r="EF22" s="4">
        <f t="shared" si="37"/>
        <v>66239</v>
      </c>
      <c r="EG22" s="4">
        <f t="shared" si="38"/>
        <v>2170.1</v>
      </c>
      <c r="EH22" s="4">
        <f t="shared" si="39"/>
        <v>0</v>
      </c>
      <c r="EI22" s="4">
        <f t="shared" si="40"/>
        <v>2170.1</v>
      </c>
      <c r="EJ22" s="4"/>
      <c r="EK22" s="4"/>
      <c r="EL22" s="4"/>
      <c r="EM22" s="4"/>
      <c r="EN22" s="4">
        <v>0</v>
      </c>
      <c r="EO22" s="4">
        <v>0</v>
      </c>
      <c r="EP22" s="4">
        <v>61175.4</v>
      </c>
      <c r="EQ22" s="4">
        <v>0</v>
      </c>
      <c r="ER22" s="4">
        <v>61175.4</v>
      </c>
      <c r="ES22" s="4"/>
      <c r="ET22" s="4">
        <v>0</v>
      </c>
      <c r="EU22" s="4">
        <v>0</v>
      </c>
      <c r="EV22" s="4">
        <v>5063.6000000000004</v>
      </c>
      <c r="EW22" s="31"/>
      <c r="EX22" s="4">
        <f t="shared" si="41"/>
        <v>5063.6000000000004</v>
      </c>
      <c r="EY22" s="4">
        <v>2170.1</v>
      </c>
      <c r="EZ22" s="4">
        <v>0</v>
      </c>
      <c r="FA22" s="4">
        <v>2170.1</v>
      </c>
      <c r="FB22" s="4">
        <f t="shared" si="42"/>
        <v>719.5</v>
      </c>
      <c r="FC22" s="4">
        <f t="shared" si="43"/>
        <v>0</v>
      </c>
      <c r="FD22" s="4">
        <f t="shared" si="44"/>
        <v>719.5</v>
      </c>
      <c r="FE22" s="4"/>
      <c r="FF22" s="4">
        <v>0</v>
      </c>
      <c r="FG22" s="4">
        <v>0</v>
      </c>
      <c r="FH22" s="4">
        <v>302.89999999999998</v>
      </c>
      <c r="FI22" s="4">
        <v>0</v>
      </c>
      <c r="FJ22" s="4">
        <v>302.89999999999998</v>
      </c>
      <c r="FK22" s="4">
        <v>109</v>
      </c>
      <c r="FL22" s="4">
        <v>0</v>
      </c>
      <c r="FM22" s="4">
        <v>109</v>
      </c>
      <c r="FN22" s="4">
        <v>307.60000000000002</v>
      </c>
      <c r="FO22" s="4">
        <v>0</v>
      </c>
      <c r="FP22" s="4">
        <v>307.60000000000002</v>
      </c>
      <c r="FQ22" s="4"/>
      <c r="FR22" s="4">
        <f t="shared" si="45"/>
        <v>0</v>
      </c>
      <c r="FS22" s="4">
        <f t="shared" si="46"/>
        <v>0</v>
      </c>
      <c r="FT22" s="4"/>
      <c r="FU22" s="4">
        <v>0</v>
      </c>
      <c r="FV22" s="4">
        <v>0</v>
      </c>
      <c r="FW22" s="4">
        <f t="shared" si="47"/>
        <v>31250.5</v>
      </c>
      <c r="FX22" s="4">
        <f t="shared" si="48"/>
        <v>0</v>
      </c>
      <c r="FY22" s="4">
        <f t="shared" si="49"/>
        <v>31250.5</v>
      </c>
      <c r="FZ22" s="4">
        <v>24144.3</v>
      </c>
      <c r="GA22" s="4"/>
      <c r="GB22" s="4">
        <f t="shared" si="50"/>
        <v>24144.3</v>
      </c>
      <c r="GC22" s="4">
        <v>7106.2</v>
      </c>
      <c r="GD22" s="32"/>
      <c r="GE22" s="4">
        <f t="shared" si="51"/>
        <v>7106.2</v>
      </c>
      <c r="GF22" s="4">
        <f t="shared" si="52"/>
        <v>32466.6</v>
      </c>
      <c r="GG22" s="4"/>
      <c r="GH22" s="4">
        <f t="shared" si="53"/>
        <v>32466.6</v>
      </c>
      <c r="GI22" s="4">
        <v>32466.6</v>
      </c>
      <c r="GJ22" s="4"/>
      <c r="GK22" s="4">
        <f t="shared" si="54"/>
        <v>32466.6</v>
      </c>
      <c r="GL22" s="4"/>
      <c r="GM22" s="4"/>
      <c r="GN22" s="4"/>
      <c r="GO22" s="4"/>
      <c r="GP22" s="4">
        <v>0</v>
      </c>
      <c r="GQ22" s="4">
        <v>0</v>
      </c>
      <c r="GR22" s="4"/>
      <c r="GS22" s="4">
        <v>0</v>
      </c>
      <c r="GT22" s="4">
        <v>0</v>
      </c>
      <c r="GU22" s="4"/>
      <c r="GV22" s="4"/>
      <c r="GW22" s="4"/>
      <c r="GX22" s="4">
        <f t="shared" si="55"/>
        <v>273737.2</v>
      </c>
      <c r="GY22" s="4">
        <f t="shared" si="4"/>
        <v>212687.5</v>
      </c>
      <c r="GZ22" s="4">
        <f t="shared" si="4"/>
        <v>486424.7</v>
      </c>
      <c r="HA22" s="4">
        <f t="shared" si="56"/>
        <v>270406.5</v>
      </c>
      <c r="HB22" s="4">
        <f t="shared" si="57"/>
        <v>212687.5</v>
      </c>
      <c r="HC22" s="4">
        <f t="shared" si="58"/>
        <v>483094</v>
      </c>
      <c r="HD22" s="4">
        <f t="shared" si="59"/>
        <v>3330.7</v>
      </c>
      <c r="HE22" s="4">
        <f t="shared" si="60"/>
        <v>0</v>
      </c>
      <c r="HF22" s="4">
        <f t="shared" si="61"/>
        <v>3330.7</v>
      </c>
    </row>
    <row r="23" spans="1:214" ht="12.75" customHeight="1" x14ac:dyDescent="0.2">
      <c r="A23" s="18" t="s">
        <v>10</v>
      </c>
      <c r="B23" s="59"/>
      <c r="C23" s="59"/>
      <c r="D23" s="59"/>
      <c r="E23" s="59"/>
      <c r="F23" s="59"/>
      <c r="G23" s="59"/>
      <c r="H23" s="4">
        <f t="shared" si="5"/>
        <v>0</v>
      </c>
      <c r="I23" s="4"/>
      <c r="J23" s="4"/>
      <c r="K23" s="4"/>
      <c r="L23" s="4"/>
      <c r="M23" s="4"/>
      <c r="N23" s="4">
        <f t="shared" si="6"/>
        <v>44703.8</v>
      </c>
      <c r="O23" s="4">
        <f t="shared" si="7"/>
        <v>0</v>
      </c>
      <c r="P23" s="4">
        <f t="shared" si="8"/>
        <v>44703.8</v>
      </c>
      <c r="Q23" s="4">
        <f t="shared" si="9"/>
        <v>0</v>
      </c>
      <c r="R23" s="4"/>
      <c r="S23" s="4"/>
      <c r="T23" s="4"/>
      <c r="U23" s="4"/>
      <c r="V23" s="4"/>
      <c r="W23" s="4"/>
      <c r="X23" s="4"/>
      <c r="Y23" s="4"/>
      <c r="Z23" s="4">
        <v>20599</v>
      </c>
      <c r="AA23" s="4">
        <v>0</v>
      </c>
      <c r="AB23" s="4">
        <v>20599</v>
      </c>
      <c r="AC23" s="4"/>
      <c r="AD23" s="4"/>
      <c r="AE23" s="4">
        <f t="shared" si="10"/>
        <v>0</v>
      </c>
      <c r="AF23" s="4">
        <v>20202.8</v>
      </c>
      <c r="AG23" s="4"/>
      <c r="AH23" s="4">
        <f t="shared" si="11"/>
        <v>20202.8</v>
      </c>
      <c r="AI23" s="4">
        <v>3902</v>
      </c>
      <c r="AJ23" s="4"/>
      <c r="AK23" s="4">
        <f t="shared" si="12"/>
        <v>3902</v>
      </c>
      <c r="AL23" s="4"/>
      <c r="AM23" s="4"/>
      <c r="AN23" s="4"/>
      <c r="AO23" s="4"/>
      <c r="AP23" s="4"/>
      <c r="AQ23" s="4"/>
      <c r="AR23" s="4"/>
      <c r="AS23" s="4"/>
      <c r="AT23" s="4"/>
      <c r="AU23" s="4">
        <f t="shared" si="15"/>
        <v>51616.7</v>
      </c>
      <c r="AV23" s="4">
        <f t="shared" si="16"/>
        <v>0</v>
      </c>
      <c r="AW23" s="4">
        <f t="shared" si="17"/>
        <v>51616.7</v>
      </c>
      <c r="AX23" s="4">
        <f t="shared" si="18"/>
        <v>9.4</v>
      </c>
      <c r="AY23" s="4"/>
      <c r="AZ23" s="4">
        <f t="shared" si="20"/>
        <v>9.4</v>
      </c>
      <c r="BA23" s="4">
        <v>762.2</v>
      </c>
      <c r="BB23" s="4">
        <v>0</v>
      </c>
      <c r="BC23" s="4">
        <v>762.2</v>
      </c>
      <c r="BD23" s="4">
        <v>47.7</v>
      </c>
      <c r="BE23" s="4">
        <v>0</v>
      </c>
      <c r="BF23" s="4">
        <v>47.7</v>
      </c>
      <c r="BG23" s="4">
        <v>9.4</v>
      </c>
      <c r="BH23" s="4">
        <v>0</v>
      </c>
      <c r="BI23" s="4">
        <v>9.4</v>
      </c>
      <c r="BJ23" s="4">
        <v>131.80000000000001</v>
      </c>
      <c r="BK23" s="4">
        <v>0</v>
      </c>
      <c r="BL23" s="4">
        <v>131.80000000000001</v>
      </c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>
        <v>50675</v>
      </c>
      <c r="CF23" s="4"/>
      <c r="CG23" s="4">
        <f t="shared" si="23"/>
        <v>50675</v>
      </c>
      <c r="CH23" s="4">
        <f t="shared" si="24"/>
        <v>330</v>
      </c>
      <c r="CI23" s="4"/>
      <c r="CJ23" s="4">
        <f t="shared" si="25"/>
        <v>330</v>
      </c>
      <c r="CK23" s="4"/>
      <c r="CL23" s="4"/>
      <c r="CM23" s="4"/>
      <c r="CN23" s="4">
        <v>330</v>
      </c>
      <c r="CO23" s="4">
        <v>0</v>
      </c>
      <c r="CP23" s="4">
        <v>330</v>
      </c>
      <c r="CQ23" s="4"/>
      <c r="CR23" s="4"/>
      <c r="CS23" s="4"/>
      <c r="CT23" s="4"/>
      <c r="CU23" s="4"/>
      <c r="CV23" s="4"/>
      <c r="CW23" s="4"/>
      <c r="CX23" s="4">
        <v>0</v>
      </c>
      <c r="CY23" s="4">
        <v>0</v>
      </c>
      <c r="CZ23" s="4"/>
      <c r="DA23" s="4">
        <v>0</v>
      </c>
      <c r="DB23" s="4">
        <v>0</v>
      </c>
      <c r="DC23" s="4"/>
      <c r="DD23" s="4"/>
      <c r="DE23" s="4"/>
      <c r="DF23" s="4"/>
      <c r="DG23" s="4"/>
      <c r="DH23" s="4"/>
      <c r="DI23" s="4">
        <f t="shared" si="26"/>
        <v>17985.100000000002</v>
      </c>
      <c r="DJ23" s="4">
        <f t="shared" si="27"/>
        <v>97896.3</v>
      </c>
      <c r="DK23" s="4">
        <f t="shared" si="28"/>
        <v>115881.40000000001</v>
      </c>
      <c r="DL23" s="4">
        <f t="shared" si="29"/>
        <v>69.2</v>
      </c>
      <c r="DM23" s="4"/>
      <c r="DN23" s="4">
        <f t="shared" si="31"/>
        <v>69.2</v>
      </c>
      <c r="DO23" s="4">
        <v>17544.7</v>
      </c>
      <c r="DP23" s="30">
        <v>97896.3</v>
      </c>
      <c r="DQ23" s="4">
        <f t="shared" si="32"/>
        <v>115441</v>
      </c>
      <c r="DR23" s="4"/>
      <c r="DS23" s="4"/>
      <c r="DT23" s="4"/>
      <c r="DU23" s="4">
        <v>0</v>
      </c>
      <c r="DV23" s="4"/>
      <c r="DW23" s="4">
        <f t="shared" si="34"/>
        <v>0</v>
      </c>
      <c r="DX23" s="4">
        <v>440.4</v>
      </c>
      <c r="DY23" s="4">
        <v>0</v>
      </c>
      <c r="DZ23" s="4">
        <v>440.4</v>
      </c>
      <c r="EA23" s="4">
        <v>69.2</v>
      </c>
      <c r="EB23" s="4">
        <v>0</v>
      </c>
      <c r="EC23" s="4">
        <v>69.2</v>
      </c>
      <c r="ED23" s="4">
        <f t="shared" si="35"/>
        <v>83352.099999999991</v>
      </c>
      <c r="EE23" s="4">
        <f t="shared" si="36"/>
        <v>0</v>
      </c>
      <c r="EF23" s="4">
        <f t="shared" si="37"/>
        <v>83352.099999999991</v>
      </c>
      <c r="EG23" s="4">
        <f t="shared" si="38"/>
        <v>3161.3</v>
      </c>
      <c r="EH23" s="4">
        <f t="shared" si="39"/>
        <v>0</v>
      </c>
      <c r="EI23" s="4">
        <f t="shared" si="40"/>
        <v>3161.3</v>
      </c>
      <c r="EJ23" s="4">
        <v>10450</v>
      </c>
      <c r="EK23" s="4"/>
      <c r="EL23" s="4">
        <f t="shared" ref="EL23:EL29" si="69">EJ23+EK23</f>
        <v>10450</v>
      </c>
      <c r="EM23" s="4"/>
      <c r="EN23" s="4">
        <v>0</v>
      </c>
      <c r="EO23" s="4">
        <v>0</v>
      </c>
      <c r="EP23" s="4">
        <v>58132.3</v>
      </c>
      <c r="EQ23" s="4">
        <v>0</v>
      </c>
      <c r="ER23" s="4">
        <v>58132.3</v>
      </c>
      <c r="ES23" s="4">
        <v>7393.4</v>
      </c>
      <c r="ET23" s="4">
        <v>0</v>
      </c>
      <c r="EU23" s="4">
        <v>7393.4</v>
      </c>
      <c r="EV23" s="4">
        <v>7376.4</v>
      </c>
      <c r="EW23" s="31"/>
      <c r="EX23" s="4">
        <f t="shared" si="41"/>
        <v>7376.4</v>
      </c>
      <c r="EY23" s="4">
        <v>3161.3</v>
      </c>
      <c r="EZ23" s="4">
        <v>0</v>
      </c>
      <c r="FA23" s="4">
        <v>3161.3</v>
      </c>
      <c r="FB23" s="4">
        <f t="shared" si="42"/>
        <v>865</v>
      </c>
      <c r="FC23" s="4">
        <f t="shared" si="43"/>
        <v>0</v>
      </c>
      <c r="FD23" s="4">
        <f t="shared" si="44"/>
        <v>865</v>
      </c>
      <c r="FE23" s="4">
        <v>80</v>
      </c>
      <c r="FF23" s="4">
        <v>0</v>
      </c>
      <c r="FG23" s="4">
        <v>80</v>
      </c>
      <c r="FH23" s="4">
        <v>560</v>
      </c>
      <c r="FI23" s="4">
        <v>0</v>
      </c>
      <c r="FJ23" s="4">
        <v>560</v>
      </c>
      <c r="FK23" s="4">
        <v>105</v>
      </c>
      <c r="FL23" s="4">
        <v>0</v>
      </c>
      <c r="FM23" s="4">
        <v>105</v>
      </c>
      <c r="FN23" s="4">
        <v>120</v>
      </c>
      <c r="FO23" s="4">
        <v>0</v>
      </c>
      <c r="FP23" s="4">
        <v>120</v>
      </c>
      <c r="FQ23" s="4"/>
      <c r="FR23" s="4">
        <f t="shared" si="45"/>
        <v>0</v>
      </c>
      <c r="FS23" s="4">
        <f t="shared" si="46"/>
        <v>0</v>
      </c>
      <c r="FT23" s="4"/>
      <c r="FU23" s="4">
        <v>0</v>
      </c>
      <c r="FV23" s="4">
        <v>0</v>
      </c>
      <c r="FW23" s="4">
        <f t="shared" si="47"/>
        <v>28456.7</v>
      </c>
      <c r="FX23" s="4">
        <f t="shared" si="48"/>
        <v>0</v>
      </c>
      <c r="FY23" s="4">
        <f t="shared" si="49"/>
        <v>28456.7</v>
      </c>
      <c r="FZ23" s="4">
        <v>22450.5</v>
      </c>
      <c r="GA23" s="4"/>
      <c r="GB23" s="4">
        <f t="shared" si="50"/>
        <v>22450.5</v>
      </c>
      <c r="GC23" s="4">
        <v>6006.2</v>
      </c>
      <c r="GD23" s="32"/>
      <c r="GE23" s="4">
        <f t="shared" si="51"/>
        <v>6006.2</v>
      </c>
      <c r="GF23" s="4">
        <f t="shared" si="52"/>
        <v>15689.2</v>
      </c>
      <c r="GG23" s="4"/>
      <c r="GH23" s="4">
        <f t="shared" si="53"/>
        <v>15689.2</v>
      </c>
      <c r="GI23" s="4">
        <v>15689.2</v>
      </c>
      <c r="GJ23" s="4"/>
      <c r="GK23" s="4">
        <f t="shared" si="54"/>
        <v>15689.2</v>
      </c>
      <c r="GL23" s="4">
        <f>GO23+GR23+GU23</f>
        <v>64450</v>
      </c>
      <c r="GM23" s="4"/>
      <c r="GN23" s="4">
        <f t="shared" si="63"/>
        <v>64450</v>
      </c>
      <c r="GO23" s="4">
        <v>61650</v>
      </c>
      <c r="GP23" s="4">
        <v>0</v>
      </c>
      <c r="GQ23" s="4">
        <v>61650</v>
      </c>
      <c r="GR23" s="4"/>
      <c r="GS23" s="4">
        <v>0</v>
      </c>
      <c r="GT23" s="4">
        <v>0</v>
      </c>
      <c r="GU23" s="4">
        <v>2800</v>
      </c>
      <c r="GV23" s="4"/>
      <c r="GW23" s="4">
        <f t="shared" ref="GW23:GW30" si="70">GU23+GV23</f>
        <v>2800</v>
      </c>
      <c r="GX23" s="4">
        <f t="shared" si="55"/>
        <v>310688.50000000006</v>
      </c>
      <c r="GY23" s="4">
        <f t="shared" si="4"/>
        <v>97896.3</v>
      </c>
      <c r="GZ23" s="4">
        <f t="shared" si="4"/>
        <v>408584.80000000005</v>
      </c>
      <c r="HA23" s="4">
        <f t="shared" si="56"/>
        <v>307448.60000000003</v>
      </c>
      <c r="HB23" s="4">
        <f t="shared" si="57"/>
        <v>97896.3</v>
      </c>
      <c r="HC23" s="4">
        <f t="shared" si="58"/>
        <v>405344.9</v>
      </c>
      <c r="HD23" s="4">
        <f t="shared" si="59"/>
        <v>3239.9</v>
      </c>
      <c r="HE23" s="4">
        <f t="shared" si="60"/>
        <v>0</v>
      </c>
      <c r="HF23" s="4">
        <f t="shared" si="61"/>
        <v>3239.9</v>
      </c>
    </row>
    <row r="24" spans="1:214" ht="12.75" customHeight="1" x14ac:dyDescent="0.2">
      <c r="A24" s="18" t="s">
        <v>9</v>
      </c>
      <c r="B24" s="59"/>
      <c r="C24" s="59"/>
      <c r="D24" s="59"/>
      <c r="E24" s="59"/>
      <c r="F24" s="59"/>
      <c r="G24" s="59"/>
      <c r="H24" s="4">
        <f t="shared" si="5"/>
        <v>0</v>
      </c>
      <c r="I24" s="4"/>
      <c r="J24" s="4"/>
      <c r="K24" s="4"/>
      <c r="L24" s="4"/>
      <c r="M24" s="4"/>
      <c r="N24" s="4">
        <f t="shared" si="6"/>
        <v>315956.10000000003</v>
      </c>
      <c r="O24" s="4">
        <f t="shared" si="7"/>
        <v>0</v>
      </c>
      <c r="P24" s="4">
        <f t="shared" si="8"/>
        <v>315956.10000000003</v>
      </c>
      <c r="Q24" s="4">
        <f t="shared" si="9"/>
        <v>0</v>
      </c>
      <c r="R24" s="4"/>
      <c r="S24" s="4"/>
      <c r="T24" s="4"/>
      <c r="U24" s="4"/>
      <c r="V24" s="4"/>
      <c r="W24" s="4"/>
      <c r="X24" s="4"/>
      <c r="Y24" s="4"/>
      <c r="Z24" s="4">
        <v>14931.8</v>
      </c>
      <c r="AA24" s="4">
        <v>0</v>
      </c>
      <c r="AB24" s="4">
        <v>14931.8</v>
      </c>
      <c r="AC24" s="4"/>
      <c r="AD24" s="4"/>
      <c r="AE24" s="4">
        <f t="shared" si="10"/>
        <v>0</v>
      </c>
      <c r="AF24" s="4">
        <v>29574.400000000001</v>
      </c>
      <c r="AG24" s="4"/>
      <c r="AH24" s="4">
        <f t="shared" si="11"/>
        <v>29574.400000000001</v>
      </c>
      <c r="AI24" s="4">
        <v>5753</v>
      </c>
      <c r="AJ24" s="4"/>
      <c r="AK24" s="4">
        <f t="shared" si="12"/>
        <v>5753</v>
      </c>
      <c r="AL24" s="4">
        <v>265696.90000000002</v>
      </c>
      <c r="AM24" s="4"/>
      <c r="AN24" s="4">
        <f t="shared" si="13"/>
        <v>265696.90000000002</v>
      </c>
      <c r="AO24" s="4"/>
      <c r="AP24" s="4"/>
      <c r="AQ24" s="4"/>
      <c r="AR24" s="4"/>
      <c r="AS24" s="4"/>
      <c r="AT24" s="4"/>
      <c r="AU24" s="4">
        <f t="shared" si="15"/>
        <v>47211.700000000004</v>
      </c>
      <c r="AV24" s="4">
        <f t="shared" si="16"/>
        <v>0</v>
      </c>
      <c r="AW24" s="4">
        <f t="shared" si="17"/>
        <v>47211.700000000004</v>
      </c>
      <c r="AX24" s="4">
        <f t="shared" si="18"/>
        <v>7.5</v>
      </c>
      <c r="AY24" s="4"/>
      <c r="AZ24" s="4">
        <f t="shared" si="20"/>
        <v>7.5</v>
      </c>
      <c r="BA24" s="4">
        <v>802.2</v>
      </c>
      <c r="BB24" s="4">
        <v>0</v>
      </c>
      <c r="BC24" s="4">
        <v>802.2</v>
      </c>
      <c r="BD24" s="4">
        <v>38.1</v>
      </c>
      <c r="BE24" s="4">
        <v>0</v>
      </c>
      <c r="BF24" s="4">
        <v>38.1</v>
      </c>
      <c r="BG24" s="4">
        <v>7.5</v>
      </c>
      <c r="BH24" s="4">
        <v>0</v>
      </c>
      <c r="BI24" s="4">
        <v>7.5</v>
      </c>
      <c r="BJ24" s="4">
        <v>274.10000000000002</v>
      </c>
      <c r="BK24" s="4">
        <v>0</v>
      </c>
      <c r="BL24" s="4">
        <v>274.10000000000002</v>
      </c>
      <c r="BM24" s="4">
        <v>10000</v>
      </c>
      <c r="BN24" s="4">
        <v>0</v>
      </c>
      <c r="BO24" s="4">
        <v>10000</v>
      </c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>
        <v>36097.300000000003</v>
      </c>
      <c r="CF24" s="4"/>
      <c r="CG24" s="4">
        <f t="shared" si="23"/>
        <v>36097.300000000003</v>
      </c>
      <c r="CH24" s="4">
        <f t="shared" si="24"/>
        <v>115</v>
      </c>
      <c r="CI24" s="4"/>
      <c r="CJ24" s="4">
        <f t="shared" si="25"/>
        <v>115</v>
      </c>
      <c r="CK24" s="4"/>
      <c r="CL24" s="4"/>
      <c r="CM24" s="4"/>
      <c r="CN24" s="4">
        <v>115</v>
      </c>
      <c r="CO24" s="4">
        <v>0</v>
      </c>
      <c r="CP24" s="4">
        <v>115</v>
      </c>
      <c r="CQ24" s="4"/>
      <c r="CR24" s="4"/>
      <c r="CS24" s="4"/>
      <c r="CT24" s="4"/>
      <c r="CU24" s="4"/>
      <c r="CV24" s="4"/>
      <c r="CW24" s="4"/>
      <c r="CX24" s="4">
        <v>0</v>
      </c>
      <c r="CY24" s="4">
        <v>0</v>
      </c>
      <c r="CZ24" s="4"/>
      <c r="DA24" s="4">
        <v>0</v>
      </c>
      <c r="DB24" s="4">
        <v>0</v>
      </c>
      <c r="DC24" s="4"/>
      <c r="DD24" s="4"/>
      <c r="DE24" s="4"/>
      <c r="DF24" s="4"/>
      <c r="DG24" s="4"/>
      <c r="DH24" s="4"/>
      <c r="DI24" s="4">
        <f t="shared" si="26"/>
        <v>25679.599999999999</v>
      </c>
      <c r="DJ24" s="4">
        <f t="shared" si="27"/>
        <v>51154.400000000001</v>
      </c>
      <c r="DK24" s="4">
        <f t="shared" si="28"/>
        <v>76834</v>
      </c>
      <c r="DL24" s="4">
        <f t="shared" si="29"/>
        <v>41.5</v>
      </c>
      <c r="DM24" s="4"/>
      <c r="DN24" s="4">
        <f t="shared" si="31"/>
        <v>41.5</v>
      </c>
      <c r="DO24" s="4">
        <v>25415.3</v>
      </c>
      <c r="DP24" s="30">
        <v>51154.400000000001</v>
      </c>
      <c r="DQ24" s="4">
        <f t="shared" si="32"/>
        <v>76569.7</v>
      </c>
      <c r="DR24" s="4"/>
      <c r="DS24" s="4"/>
      <c r="DT24" s="4"/>
      <c r="DU24" s="4"/>
      <c r="DV24" s="4"/>
      <c r="DW24" s="4"/>
      <c r="DX24" s="4">
        <v>264.3</v>
      </c>
      <c r="DY24" s="4">
        <v>0</v>
      </c>
      <c r="DZ24" s="4">
        <v>264.3</v>
      </c>
      <c r="EA24" s="4">
        <v>41.5</v>
      </c>
      <c r="EB24" s="4">
        <v>0</v>
      </c>
      <c r="EC24" s="4">
        <v>41.5</v>
      </c>
      <c r="ED24" s="4">
        <f t="shared" si="35"/>
        <v>121477.90000000001</v>
      </c>
      <c r="EE24" s="4"/>
      <c r="EF24" s="4">
        <f t="shared" si="37"/>
        <v>121477.90000000001</v>
      </c>
      <c r="EG24" s="4">
        <f t="shared" si="38"/>
        <v>4412</v>
      </c>
      <c r="EH24" s="4">
        <f t="shared" si="39"/>
        <v>0</v>
      </c>
      <c r="EI24" s="4">
        <f t="shared" si="40"/>
        <v>4412</v>
      </c>
      <c r="EJ24" s="4"/>
      <c r="EK24" s="4"/>
      <c r="EL24" s="4"/>
      <c r="EM24" s="4"/>
      <c r="EN24" s="4">
        <v>0</v>
      </c>
      <c r="EO24" s="4">
        <v>0</v>
      </c>
      <c r="EP24" s="4">
        <v>50151.3</v>
      </c>
      <c r="EQ24" s="4">
        <v>0</v>
      </c>
      <c r="ER24" s="4">
        <v>50151.3</v>
      </c>
      <c r="ES24" s="4">
        <v>61031.9</v>
      </c>
      <c r="ET24" s="4">
        <v>0</v>
      </c>
      <c r="EU24" s="4">
        <v>61031.9</v>
      </c>
      <c r="EV24" s="4">
        <v>10294.700000000001</v>
      </c>
      <c r="EW24" s="31"/>
      <c r="EX24" s="4">
        <f t="shared" si="41"/>
        <v>10294.700000000001</v>
      </c>
      <c r="EY24" s="4">
        <v>4412</v>
      </c>
      <c r="EZ24" s="4">
        <v>0</v>
      </c>
      <c r="FA24" s="4">
        <v>4412</v>
      </c>
      <c r="FB24" s="4">
        <f t="shared" si="42"/>
        <v>358.8</v>
      </c>
      <c r="FC24" s="4">
        <f t="shared" si="43"/>
        <v>0</v>
      </c>
      <c r="FD24" s="4">
        <f t="shared" si="44"/>
        <v>358.8</v>
      </c>
      <c r="FE24" s="4"/>
      <c r="FF24" s="4">
        <v>0</v>
      </c>
      <c r="FG24" s="4">
        <v>0</v>
      </c>
      <c r="FH24" s="4">
        <v>252</v>
      </c>
      <c r="FI24" s="4">
        <v>0</v>
      </c>
      <c r="FJ24" s="4">
        <v>252</v>
      </c>
      <c r="FK24" s="4">
        <v>106.8</v>
      </c>
      <c r="FL24" s="4">
        <v>0</v>
      </c>
      <c r="FM24" s="4">
        <v>106.8</v>
      </c>
      <c r="FN24" s="4"/>
      <c r="FO24" s="4">
        <v>0</v>
      </c>
      <c r="FP24" s="4">
        <v>0</v>
      </c>
      <c r="FQ24" s="4">
        <f t="shared" ref="FQ24" si="71">FT24</f>
        <v>3156.3</v>
      </c>
      <c r="FR24" s="4">
        <f t="shared" si="45"/>
        <v>0</v>
      </c>
      <c r="FS24" s="4">
        <f t="shared" si="46"/>
        <v>3156.3</v>
      </c>
      <c r="FT24" s="4">
        <v>3156.3</v>
      </c>
      <c r="FU24" s="4">
        <v>0</v>
      </c>
      <c r="FV24" s="4">
        <v>3156.3</v>
      </c>
      <c r="FW24" s="4">
        <f t="shared" si="47"/>
        <v>29500.2</v>
      </c>
      <c r="FX24" s="4">
        <f t="shared" si="48"/>
        <v>0</v>
      </c>
      <c r="FY24" s="4">
        <f t="shared" si="49"/>
        <v>29500.2</v>
      </c>
      <c r="FZ24" s="4">
        <v>25920.799999999999</v>
      </c>
      <c r="GA24" s="4"/>
      <c r="GB24" s="4">
        <f t="shared" si="50"/>
        <v>25920.799999999999</v>
      </c>
      <c r="GC24" s="4">
        <v>3579.4</v>
      </c>
      <c r="GD24" s="32"/>
      <c r="GE24" s="4">
        <f t="shared" si="51"/>
        <v>3579.4</v>
      </c>
      <c r="GF24" s="4">
        <f t="shared" si="52"/>
        <v>8920.2000000000007</v>
      </c>
      <c r="GG24" s="4"/>
      <c r="GH24" s="4">
        <f t="shared" si="53"/>
        <v>8920.2000000000007</v>
      </c>
      <c r="GI24" s="4">
        <v>8920.2000000000007</v>
      </c>
      <c r="GJ24" s="4"/>
      <c r="GK24" s="4">
        <f t="shared" si="54"/>
        <v>8920.2000000000007</v>
      </c>
      <c r="GL24" s="4">
        <f t="shared" si="62"/>
        <v>88755.4</v>
      </c>
      <c r="GM24" s="4"/>
      <c r="GN24" s="4">
        <f t="shared" si="63"/>
        <v>88755.4</v>
      </c>
      <c r="GO24" s="4">
        <v>88255.4</v>
      </c>
      <c r="GP24" s="4">
        <v>0</v>
      </c>
      <c r="GQ24" s="4">
        <v>88255.4</v>
      </c>
      <c r="GR24" s="4"/>
      <c r="GS24" s="4">
        <v>0</v>
      </c>
      <c r="GT24" s="4">
        <v>0</v>
      </c>
      <c r="GU24" s="4">
        <v>500</v>
      </c>
      <c r="GV24" s="4"/>
      <c r="GW24" s="4">
        <f t="shared" si="70"/>
        <v>500</v>
      </c>
      <c r="GX24" s="4">
        <f t="shared" si="55"/>
        <v>645592.19999999995</v>
      </c>
      <c r="GY24" s="4">
        <f t="shared" si="4"/>
        <v>51154.400000000001</v>
      </c>
      <c r="GZ24" s="4">
        <f t="shared" si="4"/>
        <v>696746.6</v>
      </c>
      <c r="HA24" s="4">
        <f t="shared" si="56"/>
        <v>641131.19999999995</v>
      </c>
      <c r="HB24" s="4">
        <f t="shared" si="57"/>
        <v>51154.400000000001</v>
      </c>
      <c r="HC24" s="4">
        <f t="shared" si="58"/>
        <v>692285.6</v>
      </c>
      <c r="HD24" s="4">
        <f t="shared" si="59"/>
        <v>4461</v>
      </c>
      <c r="HE24" s="4">
        <f t="shared" si="60"/>
        <v>0</v>
      </c>
      <c r="HF24" s="4">
        <f t="shared" si="61"/>
        <v>4461</v>
      </c>
    </row>
    <row r="25" spans="1:214" ht="12.75" customHeight="1" x14ac:dyDescent="0.2">
      <c r="A25" s="18" t="s">
        <v>8</v>
      </c>
      <c r="B25" s="59"/>
      <c r="C25" s="59"/>
      <c r="D25" s="59"/>
      <c r="E25" s="59"/>
      <c r="F25" s="59"/>
      <c r="G25" s="59"/>
      <c r="H25" s="4">
        <f t="shared" si="5"/>
        <v>0</v>
      </c>
      <c r="I25" s="4"/>
      <c r="J25" s="4"/>
      <c r="K25" s="4"/>
      <c r="L25" s="4"/>
      <c r="M25" s="4"/>
      <c r="N25" s="4">
        <f t="shared" si="6"/>
        <v>96085.8</v>
      </c>
      <c r="O25" s="4">
        <f t="shared" si="7"/>
        <v>0</v>
      </c>
      <c r="P25" s="4">
        <f t="shared" si="8"/>
        <v>96085.8</v>
      </c>
      <c r="Q25" s="4">
        <f t="shared" si="9"/>
        <v>0</v>
      </c>
      <c r="R25" s="4"/>
      <c r="S25" s="4"/>
      <c r="T25" s="4"/>
      <c r="U25" s="4"/>
      <c r="V25" s="4"/>
      <c r="W25" s="4"/>
      <c r="X25" s="4"/>
      <c r="Y25" s="4"/>
      <c r="Z25" s="4">
        <v>15417.6</v>
      </c>
      <c r="AA25" s="4">
        <v>0</v>
      </c>
      <c r="AB25" s="4">
        <v>15417.6</v>
      </c>
      <c r="AC25" s="4"/>
      <c r="AD25" s="4"/>
      <c r="AE25" s="4">
        <f t="shared" si="10"/>
        <v>0</v>
      </c>
      <c r="AF25" s="4">
        <v>34018.800000000003</v>
      </c>
      <c r="AG25" s="4"/>
      <c r="AH25" s="4">
        <f t="shared" si="11"/>
        <v>34018.800000000003</v>
      </c>
      <c r="AI25" s="4">
        <v>6649.4</v>
      </c>
      <c r="AJ25" s="4"/>
      <c r="AK25" s="4">
        <f t="shared" si="12"/>
        <v>6649.4</v>
      </c>
      <c r="AL25" s="4">
        <v>40000</v>
      </c>
      <c r="AM25" s="4"/>
      <c r="AN25" s="4">
        <f t="shared" si="13"/>
        <v>40000</v>
      </c>
      <c r="AO25" s="4"/>
      <c r="AP25" s="4"/>
      <c r="AQ25" s="4"/>
      <c r="AR25" s="4"/>
      <c r="AS25" s="4"/>
      <c r="AT25" s="4"/>
      <c r="AU25" s="4">
        <f t="shared" si="15"/>
        <v>136003.69999999998</v>
      </c>
      <c r="AV25" s="4">
        <f t="shared" si="16"/>
        <v>0</v>
      </c>
      <c r="AW25" s="4">
        <f t="shared" si="17"/>
        <v>136003.69999999998</v>
      </c>
      <c r="AX25" s="4">
        <f t="shared" si="18"/>
        <v>10.199999999999999</v>
      </c>
      <c r="AY25" s="4"/>
      <c r="AZ25" s="4">
        <f t="shared" si="20"/>
        <v>10.199999999999999</v>
      </c>
      <c r="BA25" s="4">
        <v>871.2</v>
      </c>
      <c r="BB25" s="4">
        <v>0</v>
      </c>
      <c r="BC25" s="4">
        <v>871.2</v>
      </c>
      <c r="BD25" s="4">
        <v>51.8</v>
      </c>
      <c r="BE25" s="4">
        <v>0</v>
      </c>
      <c r="BF25" s="4">
        <v>51.8</v>
      </c>
      <c r="BG25" s="4">
        <v>10.199999999999999</v>
      </c>
      <c r="BH25" s="4">
        <v>0</v>
      </c>
      <c r="BI25" s="4">
        <v>10.199999999999999</v>
      </c>
      <c r="BJ25" s="4">
        <v>248.4</v>
      </c>
      <c r="BK25" s="4">
        <v>0</v>
      </c>
      <c r="BL25" s="4">
        <v>248.4</v>
      </c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>
        <v>134832.29999999999</v>
      </c>
      <c r="CF25" s="4"/>
      <c r="CG25" s="4">
        <f t="shared" si="23"/>
        <v>134832.29999999999</v>
      </c>
      <c r="CH25" s="4">
        <f t="shared" si="24"/>
        <v>725</v>
      </c>
      <c r="CI25" s="4"/>
      <c r="CJ25" s="4">
        <f t="shared" si="25"/>
        <v>725</v>
      </c>
      <c r="CK25" s="4"/>
      <c r="CL25" s="4"/>
      <c r="CM25" s="4"/>
      <c r="CN25" s="4">
        <v>725</v>
      </c>
      <c r="CO25" s="4">
        <v>0</v>
      </c>
      <c r="CP25" s="4">
        <v>725</v>
      </c>
      <c r="CQ25" s="4"/>
      <c r="CR25" s="4"/>
      <c r="CS25" s="4"/>
      <c r="CT25" s="4"/>
      <c r="CU25" s="4"/>
      <c r="CV25" s="4"/>
      <c r="CW25" s="4"/>
      <c r="CX25" s="4">
        <v>0</v>
      </c>
      <c r="CY25" s="4">
        <v>0</v>
      </c>
      <c r="CZ25" s="4"/>
      <c r="DA25" s="4">
        <v>0</v>
      </c>
      <c r="DB25" s="4">
        <v>0</v>
      </c>
      <c r="DC25" s="4"/>
      <c r="DD25" s="4"/>
      <c r="DE25" s="4"/>
      <c r="DF25" s="4"/>
      <c r="DG25" s="4"/>
      <c r="DH25" s="4"/>
      <c r="DI25" s="4">
        <f t="shared" si="26"/>
        <v>61817</v>
      </c>
      <c r="DJ25" s="4">
        <f t="shared" si="27"/>
        <v>99896.7</v>
      </c>
      <c r="DK25" s="4">
        <f t="shared" si="28"/>
        <v>161713.70000000001</v>
      </c>
      <c r="DL25" s="4">
        <f t="shared" si="29"/>
        <v>1439.9</v>
      </c>
      <c r="DM25" s="4"/>
      <c r="DN25" s="4">
        <f t="shared" si="31"/>
        <v>1439.9</v>
      </c>
      <c r="DO25" s="4">
        <v>40529.800000000003</v>
      </c>
      <c r="DP25" s="30">
        <v>99896.7</v>
      </c>
      <c r="DQ25" s="4">
        <f t="shared" si="32"/>
        <v>140426.5</v>
      </c>
      <c r="DR25" s="4"/>
      <c r="DS25" s="4"/>
      <c r="DT25" s="4"/>
      <c r="DU25" s="4">
        <v>12126.7</v>
      </c>
      <c r="DV25" s="4"/>
      <c r="DW25" s="4">
        <f t="shared" si="34"/>
        <v>12126.7</v>
      </c>
      <c r="DX25" s="4">
        <v>9160.5</v>
      </c>
      <c r="DY25" s="4">
        <v>0</v>
      </c>
      <c r="DZ25" s="4">
        <v>9160.5</v>
      </c>
      <c r="EA25" s="4">
        <v>1439.9</v>
      </c>
      <c r="EB25" s="4">
        <v>0</v>
      </c>
      <c r="EC25" s="4">
        <v>1439.9</v>
      </c>
      <c r="ED25" s="4">
        <f t="shared" si="35"/>
        <v>107888.4</v>
      </c>
      <c r="EE25" s="4"/>
      <c r="EF25" s="4">
        <f t="shared" si="37"/>
        <v>107888.4</v>
      </c>
      <c r="EG25" s="4">
        <f t="shared" si="38"/>
        <v>4286</v>
      </c>
      <c r="EH25" s="4">
        <f t="shared" si="39"/>
        <v>0</v>
      </c>
      <c r="EI25" s="4">
        <f t="shared" si="40"/>
        <v>4286</v>
      </c>
      <c r="EJ25" s="4"/>
      <c r="EK25" s="4"/>
      <c r="EL25" s="4"/>
      <c r="EM25" s="4"/>
      <c r="EN25" s="4">
        <v>0</v>
      </c>
      <c r="EO25" s="4">
        <v>0</v>
      </c>
      <c r="EP25" s="4">
        <v>85000</v>
      </c>
      <c r="EQ25" s="4">
        <v>0</v>
      </c>
      <c r="ER25" s="4">
        <v>85000</v>
      </c>
      <c r="ES25" s="4">
        <v>12887.7</v>
      </c>
      <c r="ET25" s="4">
        <v>0</v>
      </c>
      <c r="EU25" s="4">
        <v>12887.7</v>
      </c>
      <c r="EV25" s="4">
        <v>10000.700000000001</v>
      </c>
      <c r="EW25" s="31"/>
      <c r="EX25" s="4">
        <f t="shared" si="41"/>
        <v>10000.700000000001</v>
      </c>
      <c r="EY25" s="4">
        <v>4286</v>
      </c>
      <c r="EZ25" s="4">
        <v>0</v>
      </c>
      <c r="FA25" s="4">
        <v>4286</v>
      </c>
      <c r="FB25" s="4">
        <f t="shared" si="42"/>
        <v>466.1</v>
      </c>
      <c r="FC25" s="4">
        <f t="shared" si="43"/>
        <v>0</v>
      </c>
      <c r="FD25" s="4">
        <f t="shared" si="44"/>
        <v>466.1</v>
      </c>
      <c r="FE25" s="4">
        <v>106.6</v>
      </c>
      <c r="FF25" s="4">
        <v>0</v>
      </c>
      <c r="FG25" s="4">
        <v>106.6</v>
      </c>
      <c r="FH25" s="4"/>
      <c r="FI25" s="4">
        <v>0</v>
      </c>
      <c r="FJ25" s="4">
        <v>0</v>
      </c>
      <c r="FK25" s="4">
        <v>139.5</v>
      </c>
      <c r="FL25" s="4">
        <v>0</v>
      </c>
      <c r="FM25" s="4">
        <v>139.5</v>
      </c>
      <c r="FN25" s="4">
        <v>220</v>
      </c>
      <c r="FO25" s="4">
        <v>0</v>
      </c>
      <c r="FP25" s="4">
        <v>220</v>
      </c>
      <c r="FQ25" s="4"/>
      <c r="FR25" s="4">
        <f t="shared" si="45"/>
        <v>0</v>
      </c>
      <c r="FS25" s="4">
        <f t="shared" si="46"/>
        <v>0</v>
      </c>
      <c r="FT25" s="4"/>
      <c r="FU25" s="4">
        <v>0</v>
      </c>
      <c r="FV25" s="4">
        <v>0</v>
      </c>
      <c r="FW25" s="4">
        <f t="shared" si="47"/>
        <v>33803.1</v>
      </c>
      <c r="FX25" s="4">
        <f t="shared" si="48"/>
        <v>0</v>
      </c>
      <c r="FY25" s="4">
        <f t="shared" si="49"/>
        <v>33803.1</v>
      </c>
      <c r="FZ25" s="4">
        <v>30067.5</v>
      </c>
      <c r="GA25" s="4"/>
      <c r="GB25" s="4">
        <f t="shared" si="50"/>
        <v>30067.5</v>
      </c>
      <c r="GC25" s="4">
        <v>3735.6</v>
      </c>
      <c r="GD25" s="32"/>
      <c r="GE25" s="4">
        <f t="shared" si="51"/>
        <v>3735.6</v>
      </c>
      <c r="GF25" s="4">
        <f t="shared" si="52"/>
        <v>156569.20000000001</v>
      </c>
      <c r="GG25" s="4"/>
      <c r="GH25" s="4">
        <f t="shared" si="53"/>
        <v>156569.20000000001</v>
      </c>
      <c r="GI25" s="4">
        <v>156569.20000000001</v>
      </c>
      <c r="GJ25" s="4"/>
      <c r="GK25" s="4">
        <f t="shared" si="54"/>
        <v>156569.20000000001</v>
      </c>
      <c r="GL25" s="4">
        <f t="shared" si="62"/>
        <v>105401.8</v>
      </c>
      <c r="GM25" s="4"/>
      <c r="GN25" s="4">
        <f t="shared" si="63"/>
        <v>105401.8</v>
      </c>
      <c r="GO25" s="4">
        <v>105401.8</v>
      </c>
      <c r="GP25" s="4">
        <v>0</v>
      </c>
      <c r="GQ25" s="4">
        <v>105401.8</v>
      </c>
      <c r="GR25" s="4"/>
      <c r="GS25" s="4">
        <v>0</v>
      </c>
      <c r="GT25" s="4">
        <v>0</v>
      </c>
      <c r="GU25" s="4"/>
      <c r="GV25" s="4"/>
      <c r="GW25" s="4"/>
      <c r="GX25" s="4">
        <f t="shared" si="55"/>
        <v>704496.20000000007</v>
      </c>
      <c r="GY25" s="4">
        <f t="shared" si="4"/>
        <v>99896.7</v>
      </c>
      <c r="GZ25" s="4">
        <f t="shared" si="4"/>
        <v>804392.9</v>
      </c>
      <c r="HA25" s="4">
        <f t="shared" si="56"/>
        <v>698760.10000000009</v>
      </c>
      <c r="HB25" s="4">
        <f t="shared" si="57"/>
        <v>99896.7</v>
      </c>
      <c r="HC25" s="4">
        <f t="shared" si="58"/>
        <v>798656.8</v>
      </c>
      <c r="HD25" s="4">
        <f t="shared" si="59"/>
        <v>5736.1</v>
      </c>
      <c r="HE25" s="4">
        <f t="shared" si="60"/>
        <v>0</v>
      </c>
      <c r="HF25" s="4">
        <f t="shared" si="61"/>
        <v>5736.1</v>
      </c>
    </row>
    <row r="26" spans="1:214" ht="12.75" customHeight="1" x14ac:dyDescent="0.2">
      <c r="A26" s="18" t="s">
        <v>7</v>
      </c>
      <c r="B26" s="59"/>
      <c r="C26" s="59"/>
      <c r="D26" s="59"/>
      <c r="E26" s="59"/>
      <c r="F26" s="59"/>
      <c r="G26" s="59"/>
      <c r="H26" s="4">
        <f t="shared" si="5"/>
        <v>2904.4</v>
      </c>
      <c r="I26" s="4">
        <f t="shared" ref="I26:I28" si="72">L26</f>
        <v>0</v>
      </c>
      <c r="J26" s="4">
        <f t="shared" ref="J26:J28" si="73">H26+I26</f>
        <v>2904.4</v>
      </c>
      <c r="K26" s="4">
        <v>2904.4</v>
      </c>
      <c r="L26" s="4"/>
      <c r="M26" s="4">
        <f t="shared" ref="M26:M28" si="74">K26+L26</f>
        <v>2904.4</v>
      </c>
      <c r="N26" s="4">
        <f t="shared" si="6"/>
        <v>207292.30000000002</v>
      </c>
      <c r="O26" s="4">
        <f t="shared" si="7"/>
        <v>3476.1</v>
      </c>
      <c r="P26" s="4">
        <f t="shared" si="8"/>
        <v>210768.40000000002</v>
      </c>
      <c r="Q26" s="4">
        <f t="shared" si="9"/>
        <v>319.89999999999998</v>
      </c>
      <c r="R26" s="4">
        <f t="shared" ref="R26:R31" si="75">X26</f>
        <v>0</v>
      </c>
      <c r="S26" s="4">
        <f t="shared" ref="S26:S31" si="76">Q26+R26</f>
        <v>319.89999999999998</v>
      </c>
      <c r="T26" s="4">
        <v>746.5</v>
      </c>
      <c r="U26" s="4"/>
      <c r="V26" s="4">
        <f t="shared" ref="V26:V31" si="77">T26+U26</f>
        <v>746.5</v>
      </c>
      <c r="W26" s="4">
        <v>319.89999999999998</v>
      </c>
      <c r="X26" s="4"/>
      <c r="Y26" s="4">
        <f t="shared" ref="Y26:Y31" si="78">W26+X26</f>
        <v>319.89999999999998</v>
      </c>
      <c r="Z26" s="4">
        <v>20887.7</v>
      </c>
      <c r="AA26" s="4">
        <v>0</v>
      </c>
      <c r="AB26" s="4">
        <v>20887.7</v>
      </c>
      <c r="AC26" s="4">
        <v>648</v>
      </c>
      <c r="AD26" s="4"/>
      <c r="AE26" s="4">
        <f t="shared" si="10"/>
        <v>648</v>
      </c>
      <c r="AF26" s="4">
        <v>22773.1</v>
      </c>
      <c r="AG26" s="4"/>
      <c r="AH26" s="4">
        <f t="shared" si="11"/>
        <v>22773.1</v>
      </c>
      <c r="AI26" s="4">
        <v>5080.8999999999996</v>
      </c>
      <c r="AJ26" s="4">
        <v>3476.1</v>
      </c>
      <c r="AK26" s="4">
        <f t="shared" si="12"/>
        <v>8557</v>
      </c>
      <c r="AL26" s="4">
        <v>157156.1</v>
      </c>
      <c r="AM26" s="4"/>
      <c r="AN26" s="4">
        <f t="shared" si="13"/>
        <v>157156.1</v>
      </c>
      <c r="AO26" s="4"/>
      <c r="AP26" s="4"/>
      <c r="AQ26" s="4"/>
      <c r="AR26" s="4"/>
      <c r="AS26" s="4"/>
      <c r="AT26" s="4"/>
      <c r="AU26" s="4">
        <f t="shared" si="15"/>
        <v>46901.299999999996</v>
      </c>
      <c r="AV26" s="4">
        <f t="shared" si="16"/>
        <v>0</v>
      </c>
      <c r="AW26" s="4">
        <f t="shared" si="17"/>
        <v>46901.299999999996</v>
      </c>
      <c r="AX26" s="4">
        <f t="shared" si="18"/>
        <v>9.4</v>
      </c>
      <c r="AY26" s="4"/>
      <c r="AZ26" s="4">
        <f t="shared" si="20"/>
        <v>9.4</v>
      </c>
      <c r="BA26" s="4">
        <v>587.4</v>
      </c>
      <c r="BB26" s="4">
        <v>0</v>
      </c>
      <c r="BC26" s="4">
        <v>587.4</v>
      </c>
      <c r="BD26" s="4">
        <v>47.7</v>
      </c>
      <c r="BE26" s="4">
        <v>0</v>
      </c>
      <c r="BF26" s="4">
        <v>47.7</v>
      </c>
      <c r="BG26" s="4">
        <v>9.4</v>
      </c>
      <c r="BH26" s="4">
        <v>0</v>
      </c>
      <c r="BI26" s="4">
        <v>9.4</v>
      </c>
      <c r="BJ26" s="4">
        <v>117.9</v>
      </c>
      <c r="BK26" s="4">
        <v>0</v>
      </c>
      <c r="BL26" s="4">
        <v>117.9</v>
      </c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>
        <v>46148.299999999996</v>
      </c>
      <c r="CF26" s="4"/>
      <c r="CG26" s="4">
        <f t="shared" si="23"/>
        <v>46148.299999999996</v>
      </c>
      <c r="CH26" s="4">
        <f t="shared" si="24"/>
        <v>439</v>
      </c>
      <c r="CI26" s="4"/>
      <c r="CJ26" s="4">
        <f t="shared" si="25"/>
        <v>439</v>
      </c>
      <c r="CK26" s="4"/>
      <c r="CL26" s="4"/>
      <c r="CM26" s="4"/>
      <c r="CN26" s="4">
        <v>439</v>
      </c>
      <c r="CO26" s="4">
        <v>0</v>
      </c>
      <c r="CP26" s="4">
        <v>439</v>
      </c>
      <c r="CQ26" s="4"/>
      <c r="CR26" s="4"/>
      <c r="CS26" s="4"/>
      <c r="CT26" s="4"/>
      <c r="CU26" s="4"/>
      <c r="CV26" s="4"/>
      <c r="CW26" s="4"/>
      <c r="CX26" s="4">
        <v>0</v>
      </c>
      <c r="CY26" s="4">
        <v>0</v>
      </c>
      <c r="CZ26" s="4"/>
      <c r="DA26" s="4">
        <v>0</v>
      </c>
      <c r="DB26" s="4">
        <v>0</v>
      </c>
      <c r="DC26" s="4"/>
      <c r="DD26" s="4"/>
      <c r="DE26" s="4"/>
      <c r="DF26" s="4"/>
      <c r="DG26" s="4"/>
      <c r="DH26" s="4"/>
      <c r="DI26" s="4">
        <f t="shared" si="26"/>
        <v>47867.6</v>
      </c>
      <c r="DJ26" s="4">
        <f t="shared" si="27"/>
        <v>151578.1</v>
      </c>
      <c r="DK26" s="4">
        <f t="shared" si="28"/>
        <v>199445.7</v>
      </c>
      <c r="DL26" s="4">
        <f t="shared" si="29"/>
        <v>346.1</v>
      </c>
      <c r="DM26" s="4"/>
      <c r="DN26" s="4">
        <f t="shared" si="31"/>
        <v>346.1</v>
      </c>
      <c r="DO26" s="4">
        <v>45665.599999999999</v>
      </c>
      <c r="DP26" s="30">
        <v>151578.1</v>
      </c>
      <c r="DQ26" s="4">
        <f t="shared" si="32"/>
        <v>197243.7</v>
      </c>
      <c r="DR26" s="4"/>
      <c r="DS26" s="4"/>
      <c r="DT26" s="4"/>
      <c r="DU26" s="4"/>
      <c r="DV26" s="4"/>
      <c r="DW26" s="4"/>
      <c r="DX26" s="4">
        <v>2202</v>
      </c>
      <c r="DY26" s="4">
        <v>0</v>
      </c>
      <c r="DZ26" s="4">
        <v>2202</v>
      </c>
      <c r="EA26" s="4">
        <v>346.1</v>
      </c>
      <c r="EB26" s="4">
        <v>0</v>
      </c>
      <c r="EC26" s="4">
        <v>346.1</v>
      </c>
      <c r="ED26" s="4">
        <f t="shared" si="35"/>
        <v>57877.5</v>
      </c>
      <c r="EE26" s="4"/>
      <c r="EF26" s="4">
        <f t="shared" si="37"/>
        <v>57877.5</v>
      </c>
      <c r="EG26" s="4">
        <f t="shared" si="38"/>
        <v>2462.6</v>
      </c>
      <c r="EH26" s="4">
        <f t="shared" si="39"/>
        <v>0</v>
      </c>
      <c r="EI26" s="4">
        <f t="shared" si="40"/>
        <v>2462.6</v>
      </c>
      <c r="EJ26" s="4"/>
      <c r="EK26" s="4"/>
      <c r="EL26" s="4"/>
      <c r="EM26" s="4"/>
      <c r="EN26" s="4">
        <v>0</v>
      </c>
      <c r="EO26" s="4">
        <v>0</v>
      </c>
      <c r="EP26" s="4">
        <v>45630.3</v>
      </c>
      <c r="EQ26" s="4">
        <v>0</v>
      </c>
      <c r="ER26" s="4">
        <v>45630.3</v>
      </c>
      <c r="ES26" s="4">
        <v>6501.1</v>
      </c>
      <c r="ET26" s="4">
        <v>0</v>
      </c>
      <c r="EU26" s="4">
        <v>6501.1</v>
      </c>
      <c r="EV26" s="4">
        <v>5746.1</v>
      </c>
      <c r="EW26" s="31"/>
      <c r="EX26" s="4">
        <f t="shared" si="41"/>
        <v>5746.1</v>
      </c>
      <c r="EY26" s="4">
        <v>2462.6</v>
      </c>
      <c r="EZ26" s="4">
        <v>0</v>
      </c>
      <c r="FA26" s="4">
        <v>2462.6</v>
      </c>
      <c r="FB26" s="4">
        <f t="shared" si="42"/>
        <v>485.8</v>
      </c>
      <c r="FC26" s="4">
        <f t="shared" si="43"/>
        <v>0</v>
      </c>
      <c r="FD26" s="4">
        <f t="shared" si="44"/>
        <v>485.8</v>
      </c>
      <c r="FE26" s="4">
        <v>80</v>
      </c>
      <c r="FF26" s="4">
        <v>0</v>
      </c>
      <c r="FG26" s="4">
        <v>80</v>
      </c>
      <c r="FH26" s="4">
        <v>36.4</v>
      </c>
      <c r="FI26" s="4">
        <v>0</v>
      </c>
      <c r="FJ26" s="4">
        <v>36.4</v>
      </c>
      <c r="FK26" s="4">
        <v>212.2</v>
      </c>
      <c r="FL26" s="4">
        <v>0</v>
      </c>
      <c r="FM26" s="4">
        <v>212.2</v>
      </c>
      <c r="FN26" s="4">
        <v>157.19999999999999</v>
      </c>
      <c r="FO26" s="4">
        <v>0</v>
      </c>
      <c r="FP26" s="4">
        <v>157.19999999999999</v>
      </c>
      <c r="FQ26" s="4"/>
      <c r="FR26" s="4">
        <f t="shared" si="45"/>
        <v>0</v>
      </c>
      <c r="FS26" s="4">
        <f t="shared" si="46"/>
        <v>0</v>
      </c>
      <c r="FT26" s="4"/>
      <c r="FU26" s="4">
        <v>0</v>
      </c>
      <c r="FV26" s="4">
        <v>0</v>
      </c>
      <c r="FW26" s="4">
        <f t="shared" si="47"/>
        <v>42855.5</v>
      </c>
      <c r="FX26" s="4">
        <f t="shared" si="48"/>
        <v>0</v>
      </c>
      <c r="FY26" s="4">
        <f t="shared" si="49"/>
        <v>42855.5</v>
      </c>
      <c r="FZ26" s="4">
        <v>31883.5</v>
      </c>
      <c r="GA26" s="4"/>
      <c r="GB26" s="4">
        <f t="shared" si="50"/>
        <v>31883.5</v>
      </c>
      <c r="GC26" s="4">
        <v>10972</v>
      </c>
      <c r="GD26" s="32"/>
      <c r="GE26" s="4">
        <f t="shared" si="51"/>
        <v>10972</v>
      </c>
      <c r="GF26" s="4">
        <f t="shared" si="52"/>
        <v>120013.8</v>
      </c>
      <c r="GG26" s="4">
        <f t="shared" si="68"/>
        <v>0</v>
      </c>
      <c r="GH26" s="4">
        <f t="shared" si="53"/>
        <v>120013.8</v>
      </c>
      <c r="GI26" s="4">
        <v>120013.8</v>
      </c>
      <c r="GJ26" s="4"/>
      <c r="GK26" s="4">
        <f t="shared" si="54"/>
        <v>120013.8</v>
      </c>
      <c r="GL26" s="4">
        <f t="shared" si="62"/>
        <v>73908</v>
      </c>
      <c r="GM26" s="4">
        <f t="shared" ref="GM26" si="79">GP26+GS26+GV26</f>
        <v>0</v>
      </c>
      <c r="GN26" s="4">
        <f t="shared" si="63"/>
        <v>73908</v>
      </c>
      <c r="GO26" s="4">
        <v>72608</v>
      </c>
      <c r="GP26" s="4">
        <v>0</v>
      </c>
      <c r="GQ26" s="4">
        <v>72608</v>
      </c>
      <c r="GR26" s="4"/>
      <c r="GS26" s="4">
        <v>0</v>
      </c>
      <c r="GT26" s="4">
        <v>0</v>
      </c>
      <c r="GU26" s="4">
        <v>1300</v>
      </c>
      <c r="GV26" s="4"/>
      <c r="GW26" s="4">
        <f t="shared" si="70"/>
        <v>1300</v>
      </c>
      <c r="GX26" s="4">
        <f t="shared" si="55"/>
        <v>603683.19999999995</v>
      </c>
      <c r="GY26" s="4">
        <f t="shared" si="55"/>
        <v>155054.20000000001</v>
      </c>
      <c r="GZ26" s="4">
        <f t="shared" ref="GZ26:GZ32" si="80">HC26+HF26</f>
        <v>758737.39999999991</v>
      </c>
      <c r="HA26" s="4">
        <f t="shared" si="56"/>
        <v>600545.19999999995</v>
      </c>
      <c r="HB26" s="4">
        <f t="shared" si="57"/>
        <v>155054.20000000001</v>
      </c>
      <c r="HC26" s="4">
        <f t="shared" si="58"/>
        <v>755599.39999999991</v>
      </c>
      <c r="HD26" s="4">
        <f t="shared" si="59"/>
        <v>3138</v>
      </c>
      <c r="HE26" s="4">
        <f t="shared" si="60"/>
        <v>0</v>
      </c>
      <c r="HF26" s="4">
        <f t="shared" si="61"/>
        <v>3138</v>
      </c>
    </row>
    <row r="27" spans="1:214" ht="12.75" customHeight="1" x14ac:dyDescent="0.2">
      <c r="A27" s="18" t="s">
        <v>6</v>
      </c>
      <c r="B27" s="59"/>
      <c r="C27" s="59"/>
      <c r="D27" s="59"/>
      <c r="E27" s="59"/>
      <c r="F27" s="59"/>
      <c r="G27" s="59"/>
      <c r="H27" s="4">
        <f t="shared" si="5"/>
        <v>0</v>
      </c>
      <c r="I27" s="4"/>
      <c r="J27" s="4"/>
      <c r="K27" s="4"/>
      <c r="L27" s="4"/>
      <c r="M27" s="4"/>
      <c r="N27" s="4">
        <f t="shared" si="6"/>
        <v>165460.79999999999</v>
      </c>
      <c r="O27" s="4">
        <f t="shared" si="7"/>
        <v>0</v>
      </c>
      <c r="P27" s="4">
        <f t="shared" si="8"/>
        <v>165460.79999999999</v>
      </c>
      <c r="Q27" s="4">
        <f t="shared" si="9"/>
        <v>0</v>
      </c>
      <c r="R27" s="4"/>
      <c r="S27" s="4"/>
      <c r="T27" s="4"/>
      <c r="U27" s="4"/>
      <c r="V27" s="4"/>
      <c r="W27" s="4"/>
      <c r="X27" s="4"/>
      <c r="Y27" s="4"/>
      <c r="Z27" s="4">
        <v>87429.8</v>
      </c>
      <c r="AA27" s="4">
        <v>0</v>
      </c>
      <c r="AB27" s="4">
        <v>87429.8</v>
      </c>
      <c r="AC27" s="4">
        <v>5400</v>
      </c>
      <c r="AD27" s="4"/>
      <c r="AE27" s="4">
        <f t="shared" si="10"/>
        <v>5400</v>
      </c>
      <c r="AF27" s="4">
        <v>37622</v>
      </c>
      <c r="AG27" s="4"/>
      <c r="AH27" s="4">
        <f t="shared" si="11"/>
        <v>37622</v>
      </c>
      <c r="AI27" s="4">
        <v>12509</v>
      </c>
      <c r="AJ27" s="4"/>
      <c r="AK27" s="4">
        <f t="shared" si="12"/>
        <v>12509</v>
      </c>
      <c r="AL27" s="4"/>
      <c r="AM27" s="4"/>
      <c r="AN27" s="4"/>
      <c r="AO27" s="4"/>
      <c r="AP27" s="4"/>
      <c r="AQ27" s="4"/>
      <c r="AR27" s="4">
        <v>22500</v>
      </c>
      <c r="AS27" s="4"/>
      <c r="AT27" s="4">
        <f t="shared" ref="AT27" si="81">AR27+AS27</f>
        <v>22500</v>
      </c>
      <c r="AU27" s="4">
        <f t="shared" si="15"/>
        <v>183707.09999999998</v>
      </c>
      <c r="AV27" s="4">
        <f t="shared" si="16"/>
        <v>0</v>
      </c>
      <c r="AW27" s="4">
        <f t="shared" si="17"/>
        <v>183707.09999999998</v>
      </c>
      <c r="AX27" s="4">
        <f t="shared" si="18"/>
        <v>38.6</v>
      </c>
      <c r="AY27" s="4"/>
      <c r="AZ27" s="4">
        <f t="shared" si="20"/>
        <v>38.6</v>
      </c>
      <c r="BA27" s="4">
        <v>669.4</v>
      </c>
      <c r="BB27" s="4">
        <v>0</v>
      </c>
      <c r="BC27" s="4">
        <v>669.4</v>
      </c>
      <c r="BD27" s="4">
        <v>196</v>
      </c>
      <c r="BE27" s="4">
        <v>0</v>
      </c>
      <c r="BF27" s="4">
        <v>196</v>
      </c>
      <c r="BG27" s="4">
        <v>38.6</v>
      </c>
      <c r="BH27" s="4">
        <v>0</v>
      </c>
      <c r="BI27" s="4">
        <v>38.6</v>
      </c>
      <c r="BJ27" s="4">
        <v>730.8</v>
      </c>
      <c r="BK27" s="4">
        <v>0</v>
      </c>
      <c r="BL27" s="4">
        <v>730.8</v>
      </c>
      <c r="BM27" s="4"/>
      <c r="BN27" s="4"/>
      <c r="BO27" s="4"/>
      <c r="BP27" s="4">
        <v>83800</v>
      </c>
      <c r="BQ27" s="4"/>
      <c r="BR27" s="4">
        <f t="shared" ref="BR27" si="82">BP27+BQ27</f>
        <v>83800</v>
      </c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>
        <v>98310.9</v>
      </c>
      <c r="CF27" s="4"/>
      <c r="CG27" s="4">
        <f t="shared" si="23"/>
        <v>98310.9</v>
      </c>
      <c r="CH27" s="4">
        <f t="shared" si="24"/>
        <v>1519</v>
      </c>
      <c r="CI27" s="4"/>
      <c r="CJ27" s="4">
        <f t="shared" si="25"/>
        <v>1519</v>
      </c>
      <c r="CK27" s="4"/>
      <c r="CL27" s="4"/>
      <c r="CM27" s="4"/>
      <c r="CN27" s="4">
        <v>1519</v>
      </c>
      <c r="CO27" s="4">
        <v>0</v>
      </c>
      <c r="CP27" s="4">
        <v>1519</v>
      </c>
      <c r="CQ27" s="4">
        <f t="shared" ref="CQ27:CQ32" si="83">CW27+DC27</f>
        <v>3444.1</v>
      </c>
      <c r="CR27" s="4"/>
      <c r="CS27" s="4">
        <f t="shared" ref="CS27:CS32" si="84">CY27+DE27</f>
        <v>3444.1</v>
      </c>
      <c r="CT27" s="4">
        <f t="shared" ref="CT27:CT32" si="85">CZ27+DF27</f>
        <v>1476.1</v>
      </c>
      <c r="CU27" s="4"/>
      <c r="CV27" s="4">
        <f t="shared" ref="CV27:CV32" si="86">DB27+DH27</f>
        <v>1476.1</v>
      </c>
      <c r="CW27" s="4">
        <v>3444.1</v>
      </c>
      <c r="CX27" s="4">
        <v>0</v>
      </c>
      <c r="CY27" s="4">
        <v>3444.1</v>
      </c>
      <c r="CZ27" s="4">
        <v>1476.1</v>
      </c>
      <c r="DA27" s="4">
        <v>0</v>
      </c>
      <c r="DB27" s="4">
        <v>1476.1</v>
      </c>
      <c r="DC27" s="4"/>
      <c r="DD27" s="4"/>
      <c r="DE27" s="4"/>
      <c r="DF27" s="4"/>
      <c r="DG27" s="4"/>
      <c r="DH27" s="4"/>
      <c r="DI27" s="4">
        <f t="shared" si="26"/>
        <v>161982.20000000001</v>
      </c>
      <c r="DJ27" s="4">
        <f t="shared" si="27"/>
        <v>631273.80000000005</v>
      </c>
      <c r="DK27" s="4">
        <f t="shared" si="28"/>
        <v>793256</v>
      </c>
      <c r="DL27" s="4">
        <f t="shared" si="29"/>
        <v>429.2</v>
      </c>
      <c r="DM27" s="4"/>
      <c r="DN27" s="4">
        <f t="shared" si="31"/>
        <v>429.2</v>
      </c>
      <c r="DO27" s="4">
        <v>127732.5</v>
      </c>
      <c r="DP27" s="30">
        <v>631273.80000000005</v>
      </c>
      <c r="DQ27" s="4">
        <f t="shared" si="32"/>
        <v>759006.3</v>
      </c>
      <c r="DR27" s="4"/>
      <c r="DS27" s="4"/>
      <c r="DT27" s="4"/>
      <c r="DU27" s="4">
        <v>31519.200000000001</v>
      </c>
      <c r="DV27" s="4"/>
      <c r="DW27" s="4">
        <f t="shared" si="34"/>
        <v>31519.200000000001</v>
      </c>
      <c r="DX27" s="4">
        <v>2730.5</v>
      </c>
      <c r="DY27" s="4">
        <v>0</v>
      </c>
      <c r="DZ27" s="4">
        <v>2730.5</v>
      </c>
      <c r="EA27" s="4">
        <v>429.2</v>
      </c>
      <c r="EB27" s="4">
        <v>0</v>
      </c>
      <c r="EC27" s="4">
        <v>429.2</v>
      </c>
      <c r="ED27" s="4">
        <f t="shared" si="35"/>
        <v>26790.9</v>
      </c>
      <c r="EE27" s="4"/>
      <c r="EF27" s="4">
        <f t="shared" si="37"/>
        <v>26790.9</v>
      </c>
      <c r="EG27" s="4">
        <f t="shared" si="38"/>
        <v>3460.5</v>
      </c>
      <c r="EH27" s="4">
        <f t="shared" si="39"/>
        <v>0</v>
      </c>
      <c r="EI27" s="4">
        <f t="shared" si="40"/>
        <v>3460.5</v>
      </c>
      <c r="EJ27" s="4"/>
      <c r="EK27" s="4"/>
      <c r="EL27" s="4"/>
      <c r="EM27" s="4"/>
      <c r="EN27" s="4">
        <v>0</v>
      </c>
      <c r="EO27" s="4">
        <v>0</v>
      </c>
      <c r="EP27" s="4">
        <v>18716.400000000001</v>
      </c>
      <c r="EQ27" s="4">
        <v>0</v>
      </c>
      <c r="ER27" s="4">
        <v>18716.400000000001</v>
      </c>
      <c r="ES27" s="4"/>
      <c r="ET27" s="4">
        <v>0</v>
      </c>
      <c r="EU27" s="4">
        <v>0</v>
      </c>
      <c r="EV27" s="4">
        <v>8074.5</v>
      </c>
      <c r="EW27" s="31"/>
      <c r="EX27" s="4">
        <f t="shared" si="41"/>
        <v>8074.5</v>
      </c>
      <c r="EY27" s="4">
        <v>3460.5</v>
      </c>
      <c r="EZ27" s="4">
        <v>0</v>
      </c>
      <c r="FA27" s="4">
        <v>3460.5</v>
      </c>
      <c r="FB27" s="4">
        <f t="shared" si="42"/>
        <v>1330.5</v>
      </c>
      <c r="FC27" s="4">
        <f t="shared" si="43"/>
        <v>0</v>
      </c>
      <c r="FD27" s="4">
        <f t="shared" si="44"/>
        <v>1330.5</v>
      </c>
      <c r="FE27" s="4">
        <v>106.7</v>
      </c>
      <c r="FF27" s="4">
        <v>0</v>
      </c>
      <c r="FG27" s="4">
        <v>106.7</v>
      </c>
      <c r="FH27" s="4">
        <v>706.6</v>
      </c>
      <c r="FI27" s="4">
        <v>0</v>
      </c>
      <c r="FJ27" s="4">
        <v>706.6</v>
      </c>
      <c r="FK27" s="4">
        <v>517.20000000000005</v>
      </c>
      <c r="FL27" s="4">
        <v>0</v>
      </c>
      <c r="FM27" s="4">
        <v>517.20000000000005</v>
      </c>
      <c r="FN27" s="4"/>
      <c r="FO27" s="4">
        <v>0</v>
      </c>
      <c r="FP27" s="4">
        <v>0</v>
      </c>
      <c r="FQ27" s="4"/>
      <c r="FR27" s="4">
        <f t="shared" si="45"/>
        <v>0</v>
      </c>
      <c r="FS27" s="4">
        <f t="shared" si="46"/>
        <v>0</v>
      </c>
      <c r="FT27" s="4"/>
      <c r="FU27" s="4">
        <v>0</v>
      </c>
      <c r="FV27" s="4">
        <v>0</v>
      </c>
      <c r="FW27" s="4">
        <f t="shared" si="47"/>
        <v>137664.30000000002</v>
      </c>
      <c r="FX27" s="4">
        <f t="shared" si="48"/>
        <v>0</v>
      </c>
      <c r="FY27" s="4">
        <f t="shared" si="49"/>
        <v>137664.30000000002</v>
      </c>
      <c r="FZ27" s="4">
        <v>132518.20000000001</v>
      </c>
      <c r="GA27" s="4"/>
      <c r="GB27" s="4">
        <f t="shared" si="50"/>
        <v>132518.20000000001</v>
      </c>
      <c r="GC27" s="4">
        <v>5146.1000000000004</v>
      </c>
      <c r="GD27" s="32"/>
      <c r="GE27" s="4">
        <f t="shared" si="51"/>
        <v>5146.1000000000004</v>
      </c>
      <c r="GF27" s="4">
        <f t="shared" si="52"/>
        <v>58663.5</v>
      </c>
      <c r="GG27" s="4"/>
      <c r="GH27" s="4">
        <f t="shared" si="53"/>
        <v>58663.5</v>
      </c>
      <c r="GI27" s="4">
        <v>58663.5</v>
      </c>
      <c r="GJ27" s="4"/>
      <c r="GK27" s="4">
        <f t="shared" si="54"/>
        <v>58663.5</v>
      </c>
      <c r="GL27" s="4">
        <f t="shared" si="62"/>
        <v>45108.1</v>
      </c>
      <c r="GM27" s="4"/>
      <c r="GN27" s="4">
        <f t="shared" si="63"/>
        <v>45108.1</v>
      </c>
      <c r="GO27" s="4">
        <v>45108.1</v>
      </c>
      <c r="GP27" s="4">
        <v>0</v>
      </c>
      <c r="GQ27" s="4">
        <v>45108.1</v>
      </c>
      <c r="GR27" s="4"/>
      <c r="GS27" s="4">
        <v>0</v>
      </c>
      <c r="GT27" s="4">
        <v>0</v>
      </c>
      <c r="GU27" s="4"/>
      <c r="GV27" s="4"/>
      <c r="GW27" s="4"/>
      <c r="GX27" s="4">
        <f t="shared" si="55"/>
        <v>791074.9</v>
      </c>
      <c r="GY27" s="4">
        <f t="shared" si="55"/>
        <v>631273.80000000005</v>
      </c>
      <c r="GZ27" s="4">
        <f t="shared" si="80"/>
        <v>1422348.7</v>
      </c>
      <c r="HA27" s="4">
        <f t="shared" si="56"/>
        <v>785670.5</v>
      </c>
      <c r="HB27" s="4">
        <f t="shared" si="57"/>
        <v>631273.80000000005</v>
      </c>
      <c r="HC27" s="4">
        <f t="shared" si="58"/>
        <v>1416944.3</v>
      </c>
      <c r="HD27" s="4">
        <f t="shared" si="59"/>
        <v>5404.4</v>
      </c>
      <c r="HE27" s="4">
        <f t="shared" si="60"/>
        <v>0</v>
      </c>
      <c r="HF27" s="4">
        <f t="shared" si="61"/>
        <v>5404.4</v>
      </c>
    </row>
    <row r="28" spans="1:214" ht="12.75" customHeight="1" x14ac:dyDescent="0.2">
      <c r="A28" s="18" t="s">
        <v>5</v>
      </c>
      <c r="B28" s="59"/>
      <c r="C28" s="59"/>
      <c r="D28" s="59"/>
      <c r="E28" s="59"/>
      <c r="F28" s="59"/>
      <c r="G28" s="59"/>
      <c r="H28" s="4">
        <f t="shared" si="5"/>
        <v>606883.6</v>
      </c>
      <c r="I28" s="4">
        <f t="shared" si="72"/>
        <v>0</v>
      </c>
      <c r="J28" s="4">
        <f t="shared" si="73"/>
        <v>606883.6</v>
      </c>
      <c r="K28" s="4">
        <v>606883.6</v>
      </c>
      <c r="L28" s="4"/>
      <c r="M28" s="4">
        <f t="shared" si="74"/>
        <v>606883.6</v>
      </c>
      <c r="N28" s="4">
        <f t="shared" si="6"/>
        <v>62994.299999999996</v>
      </c>
      <c r="O28" s="4">
        <f t="shared" si="7"/>
        <v>0</v>
      </c>
      <c r="P28" s="4">
        <f t="shared" si="8"/>
        <v>62994.299999999996</v>
      </c>
      <c r="Q28" s="4">
        <f t="shared" si="9"/>
        <v>0</v>
      </c>
      <c r="R28" s="4"/>
      <c r="S28" s="4"/>
      <c r="T28" s="4"/>
      <c r="U28" s="4"/>
      <c r="V28" s="4"/>
      <c r="W28" s="4"/>
      <c r="X28" s="4"/>
      <c r="Y28" s="4"/>
      <c r="Z28" s="4">
        <v>28695</v>
      </c>
      <c r="AA28" s="4">
        <v>0</v>
      </c>
      <c r="AB28" s="4">
        <v>28695</v>
      </c>
      <c r="AC28" s="4"/>
      <c r="AD28" s="4"/>
      <c r="AE28" s="4">
        <f t="shared" si="10"/>
        <v>0</v>
      </c>
      <c r="AF28" s="4">
        <v>26536.1</v>
      </c>
      <c r="AG28" s="4"/>
      <c r="AH28" s="4">
        <f t="shared" si="11"/>
        <v>26536.1</v>
      </c>
      <c r="AI28" s="4">
        <v>7763.2</v>
      </c>
      <c r="AJ28" s="4"/>
      <c r="AK28" s="4">
        <f t="shared" si="12"/>
        <v>7763.2</v>
      </c>
      <c r="AL28" s="4"/>
      <c r="AM28" s="4"/>
      <c r="AN28" s="4"/>
      <c r="AO28" s="4"/>
      <c r="AP28" s="4"/>
      <c r="AQ28" s="4"/>
      <c r="AR28" s="4"/>
      <c r="AS28" s="4"/>
      <c r="AT28" s="4"/>
      <c r="AU28" s="4">
        <f t="shared" si="15"/>
        <v>84638.900000000009</v>
      </c>
      <c r="AV28" s="4">
        <f t="shared" si="16"/>
        <v>0</v>
      </c>
      <c r="AW28" s="4">
        <f t="shared" si="17"/>
        <v>84638.900000000009</v>
      </c>
      <c r="AX28" s="4">
        <f t="shared" si="18"/>
        <v>15.3</v>
      </c>
      <c r="AY28" s="4"/>
      <c r="AZ28" s="4">
        <f t="shared" si="20"/>
        <v>15.3</v>
      </c>
      <c r="BA28" s="4">
        <v>1067.8</v>
      </c>
      <c r="BB28" s="4">
        <v>0</v>
      </c>
      <c r="BC28" s="4">
        <v>1067.8</v>
      </c>
      <c r="BD28" s="4">
        <v>77.7</v>
      </c>
      <c r="BE28" s="4">
        <v>0</v>
      </c>
      <c r="BF28" s="4">
        <v>77.7</v>
      </c>
      <c r="BG28" s="4">
        <v>15.3</v>
      </c>
      <c r="BH28" s="4">
        <v>0</v>
      </c>
      <c r="BI28" s="4">
        <v>15.3</v>
      </c>
      <c r="BJ28" s="4">
        <v>273.10000000000002</v>
      </c>
      <c r="BK28" s="4">
        <v>0</v>
      </c>
      <c r="BL28" s="4">
        <v>273.10000000000002</v>
      </c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>
        <v>83220.3</v>
      </c>
      <c r="CF28" s="4"/>
      <c r="CG28" s="4">
        <f t="shared" si="23"/>
        <v>83220.3</v>
      </c>
      <c r="CH28" s="4">
        <f t="shared" si="24"/>
        <v>681</v>
      </c>
      <c r="CI28" s="4"/>
      <c r="CJ28" s="4">
        <f t="shared" si="25"/>
        <v>681</v>
      </c>
      <c r="CK28" s="4"/>
      <c r="CL28" s="4"/>
      <c r="CM28" s="4"/>
      <c r="CN28" s="4">
        <v>681</v>
      </c>
      <c r="CO28" s="4">
        <v>0</v>
      </c>
      <c r="CP28" s="4">
        <v>681</v>
      </c>
      <c r="CQ28" s="4">
        <f t="shared" si="83"/>
        <v>984.1</v>
      </c>
      <c r="CR28" s="4"/>
      <c r="CS28" s="4">
        <f t="shared" si="84"/>
        <v>984.1</v>
      </c>
      <c r="CT28" s="4">
        <f t="shared" si="85"/>
        <v>421.7</v>
      </c>
      <c r="CU28" s="4"/>
      <c r="CV28" s="4">
        <f t="shared" si="86"/>
        <v>421.7</v>
      </c>
      <c r="CW28" s="4">
        <v>984.1</v>
      </c>
      <c r="CX28" s="4">
        <v>0</v>
      </c>
      <c r="CY28" s="4">
        <v>984.1</v>
      </c>
      <c r="CZ28" s="4">
        <v>421.7</v>
      </c>
      <c r="DA28" s="4">
        <v>0</v>
      </c>
      <c r="DB28" s="4">
        <v>421.7</v>
      </c>
      <c r="DC28" s="4"/>
      <c r="DD28" s="4"/>
      <c r="DE28" s="4"/>
      <c r="DF28" s="4"/>
      <c r="DG28" s="4"/>
      <c r="DH28" s="4"/>
      <c r="DI28" s="4">
        <f t="shared" si="26"/>
        <v>40017</v>
      </c>
      <c r="DJ28" s="4">
        <f t="shared" si="27"/>
        <v>346599.6</v>
      </c>
      <c r="DK28" s="4">
        <f t="shared" si="28"/>
        <v>386616.6</v>
      </c>
      <c r="DL28" s="4">
        <f t="shared" si="29"/>
        <v>2049</v>
      </c>
      <c r="DM28" s="4"/>
      <c r="DN28" s="4">
        <f t="shared" si="31"/>
        <v>2049</v>
      </c>
      <c r="DO28" s="4">
        <v>26980.9</v>
      </c>
      <c r="DP28" s="30">
        <v>346599.6</v>
      </c>
      <c r="DQ28" s="4">
        <f t="shared" si="32"/>
        <v>373580.5</v>
      </c>
      <c r="DR28" s="4"/>
      <c r="DS28" s="4"/>
      <c r="DT28" s="4"/>
      <c r="DU28" s="4"/>
      <c r="DV28" s="4"/>
      <c r="DW28" s="4"/>
      <c r="DX28" s="4">
        <v>13036.1</v>
      </c>
      <c r="DY28" s="4">
        <v>0</v>
      </c>
      <c r="DZ28" s="4">
        <v>13036.1</v>
      </c>
      <c r="EA28" s="4">
        <v>2049</v>
      </c>
      <c r="EB28" s="4">
        <v>0</v>
      </c>
      <c r="EC28" s="4">
        <v>2049</v>
      </c>
      <c r="ED28" s="4">
        <f t="shared" si="35"/>
        <v>93836</v>
      </c>
      <c r="EE28" s="4"/>
      <c r="EF28" s="4">
        <f t="shared" si="37"/>
        <v>93836</v>
      </c>
      <c r="EG28" s="4">
        <f t="shared" si="38"/>
        <v>4509.2</v>
      </c>
      <c r="EH28" s="4">
        <f t="shared" si="39"/>
        <v>0</v>
      </c>
      <c r="EI28" s="4">
        <f t="shared" si="40"/>
        <v>4509.2</v>
      </c>
      <c r="EJ28" s="4"/>
      <c r="EK28" s="4"/>
      <c r="EL28" s="4"/>
      <c r="EM28" s="4"/>
      <c r="EN28" s="4">
        <v>0</v>
      </c>
      <c r="EO28" s="4">
        <v>0</v>
      </c>
      <c r="EP28" s="4">
        <v>83314.5</v>
      </c>
      <c r="EQ28" s="4">
        <v>0</v>
      </c>
      <c r="ER28" s="4">
        <v>83314.5</v>
      </c>
      <c r="ES28" s="4"/>
      <c r="ET28" s="4">
        <v>0</v>
      </c>
      <c r="EU28" s="4">
        <v>0</v>
      </c>
      <c r="EV28" s="4">
        <v>10521.5</v>
      </c>
      <c r="EW28" s="31"/>
      <c r="EX28" s="4">
        <f t="shared" si="41"/>
        <v>10521.5</v>
      </c>
      <c r="EY28" s="4">
        <v>4509.2</v>
      </c>
      <c r="EZ28" s="4">
        <v>0</v>
      </c>
      <c r="FA28" s="4">
        <v>4509.2</v>
      </c>
      <c r="FB28" s="4">
        <f t="shared" si="42"/>
        <v>1108.5999999999999</v>
      </c>
      <c r="FC28" s="4">
        <f t="shared" si="43"/>
        <v>0</v>
      </c>
      <c r="FD28" s="4">
        <f t="shared" si="44"/>
        <v>1108.5999999999999</v>
      </c>
      <c r="FE28" s="4"/>
      <c r="FF28" s="4">
        <v>0</v>
      </c>
      <c r="FG28" s="4">
        <v>0</v>
      </c>
      <c r="FH28" s="4">
        <v>336</v>
      </c>
      <c r="FI28" s="4">
        <v>0</v>
      </c>
      <c r="FJ28" s="4">
        <v>336</v>
      </c>
      <c r="FK28" s="4">
        <v>251.3</v>
      </c>
      <c r="FL28" s="4">
        <v>0</v>
      </c>
      <c r="FM28" s="4">
        <v>251.3</v>
      </c>
      <c r="FN28" s="4">
        <v>521.29999999999995</v>
      </c>
      <c r="FO28" s="4">
        <v>0</v>
      </c>
      <c r="FP28" s="4">
        <v>521.29999999999995</v>
      </c>
      <c r="FQ28" s="4"/>
      <c r="FR28" s="4">
        <f t="shared" si="45"/>
        <v>0</v>
      </c>
      <c r="FS28" s="4">
        <f t="shared" si="46"/>
        <v>0</v>
      </c>
      <c r="FT28" s="4"/>
      <c r="FU28" s="4">
        <v>0</v>
      </c>
      <c r="FV28" s="4">
        <v>0</v>
      </c>
      <c r="FW28" s="4">
        <f t="shared" si="47"/>
        <v>61751.5</v>
      </c>
      <c r="FX28" s="4">
        <f t="shared" si="48"/>
        <v>0</v>
      </c>
      <c r="FY28" s="4">
        <f t="shared" si="49"/>
        <v>61751.5</v>
      </c>
      <c r="FZ28" s="4">
        <v>57521.3</v>
      </c>
      <c r="GA28" s="4"/>
      <c r="GB28" s="4">
        <f t="shared" si="50"/>
        <v>57521.3</v>
      </c>
      <c r="GC28" s="4">
        <v>4230.2</v>
      </c>
      <c r="GD28" s="32"/>
      <c r="GE28" s="4">
        <f t="shared" si="51"/>
        <v>4230.2</v>
      </c>
      <c r="GF28" s="4">
        <f t="shared" si="52"/>
        <v>18781.400000000001</v>
      </c>
      <c r="GG28" s="4"/>
      <c r="GH28" s="4">
        <f t="shared" si="53"/>
        <v>18781.400000000001</v>
      </c>
      <c r="GI28" s="4">
        <v>18781.400000000001</v>
      </c>
      <c r="GJ28" s="4"/>
      <c r="GK28" s="4">
        <f t="shared" si="54"/>
        <v>18781.400000000001</v>
      </c>
      <c r="GL28" s="4">
        <f t="shared" si="62"/>
        <v>48320.6</v>
      </c>
      <c r="GM28" s="4"/>
      <c r="GN28" s="4">
        <f t="shared" si="63"/>
        <v>48320.6</v>
      </c>
      <c r="GO28" s="4">
        <v>43520.6</v>
      </c>
      <c r="GP28" s="4">
        <v>0</v>
      </c>
      <c r="GQ28" s="4">
        <v>43520.6</v>
      </c>
      <c r="GR28" s="4"/>
      <c r="GS28" s="4">
        <v>0</v>
      </c>
      <c r="GT28" s="4">
        <v>0</v>
      </c>
      <c r="GU28" s="4">
        <v>4800</v>
      </c>
      <c r="GV28" s="4"/>
      <c r="GW28" s="4">
        <f t="shared" si="70"/>
        <v>4800</v>
      </c>
      <c r="GX28" s="4">
        <f t="shared" si="55"/>
        <v>1026992.2</v>
      </c>
      <c r="GY28" s="4">
        <f t="shared" si="55"/>
        <v>346599.6</v>
      </c>
      <c r="GZ28" s="4">
        <f t="shared" si="80"/>
        <v>1373591.8</v>
      </c>
      <c r="HA28" s="4">
        <f t="shared" si="56"/>
        <v>1019997</v>
      </c>
      <c r="HB28" s="4">
        <f t="shared" si="57"/>
        <v>346599.6</v>
      </c>
      <c r="HC28" s="4">
        <f t="shared" si="58"/>
        <v>1366596.6</v>
      </c>
      <c r="HD28" s="4">
        <f t="shared" si="59"/>
        <v>6995.2</v>
      </c>
      <c r="HE28" s="4">
        <f t="shared" si="60"/>
        <v>0</v>
      </c>
      <c r="HF28" s="4">
        <f t="shared" si="61"/>
        <v>6995.2</v>
      </c>
    </row>
    <row r="29" spans="1:214" ht="27.6" customHeight="1" x14ac:dyDescent="0.2">
      <c r="A29" s="18" t="s">
        <v>4</v>
      </c>
      <c r="B29" s="59"/>
      <c r="C29" s="59"/>
      <c r="D29" s="59"/>
      <c r="E29" s="59"/>
      <c r="F29" s="59"/>
      <c r="G29" s="59"/>
      <c r="H29" s="4">
        <f t="shared" si="5"/>
        <v>0</v>
      </c>
      <c r="I29" s="4"/>
      <c r="J29" s="4"/>
      <c r="K29" s="4"/>
      <c r="L29" s="4"/>
      <c r="M29" s="4"/>
      <c r="N29" s="4">
        <f>Z29+AC29+AF29+AI29++AL29+AO29+AR29+T29</f>
        <v>56247.899999999994</v>
      </c>
      <c r="O29" s="4">
        <f t="shared" si="7"/>
        <v>-2590.7000000000003</v>
      </c>
      <c r="P29" s="4">
        <f t="shared" si="8"/>
        <v>53657.2</v>
      </c>
      <c r="Q29" s="4">
        <f t="shared" si="9"/>
        <v>700.8</v>
      </c>
      <c r="R29" s="4">
        <f t="shared" si="75"/>
        <v>0</v>
      </c>
      <c r="S29" s="4">
        <f t="shared" si="76"/>
        <v>700.8</v>
      </c>
      <c r="T29" s="4">
        <v>1635.2</v>
      </c>
      <c r="U29" s="4"/>
      <c r="V29" s="4">
        <f t="shared" si="77"/>
        <v>1635.2</v>
      </c>
      <c r="W29" s="4">
        <v>700.8</v>
      </c>
      <c r="X29" s="4"/>
      <c r="Y29" s="4">
        <f t="shared" si="78"/>
        <v>700.8</v>
      </c>
      <c r="Z29" s="4">
        <v>7131.5</v>
      </c>
      <c r="AA29" s="4">
        <v>0</v>
      </c>
      <c r="AB29" s="4">
        <v>7131.5</v>
      </c>
      <c r="AC29" s="4"/>
      <c r="AD29" s="4"/>
      <c r="AE29" s="4">
        <f t="shared" si="10"/>
        <v>0</v>
      </c>
      <c r="AF29" s="4">
        <v>15062.2</v>
      </c>
      <c r="AG29" s="4">
        <v>-2151.8000000000002</v>
      </c>
      <c r="AH29" s="4">
        <f t="shared" si="11"/>
        <v>12910.400000000001</v>
      </c>
      <c r="AI29" s="4">
        <v>3072.1</v>
      </c>
      <c r="AJ29" s="4">
        <v>-438.9</v>
      </c>
      <c r="AK29" s="4">
        <f t="shared" si="12"/>
        <v>2633.2</v>
      </c>
      <c r="AL29" s="4">
        <v>29346.9</v>
      </c>
      <c r="AM29" s="4"/>
      <c r="AN29" s="4">
        <f t="shared" si="13"/>
        <v>29346.9</v>
      </c>
      <c r="AO29" s="4"/>
      <c r="AP29" s="4"/>
      <c r="AQ29" s="4"/>
      <c r="AR29" s="4"/>
      <c r="AS29" s="4"/>
      <c r="AT29" s="4"/>
      <c r="AU29" s="4">
        <f>BA29+BD29+BJ29+BM29+CE29+BP29+BS29+BY29</f>
        <v>39333.199999999997</v>
      </c>
      <c r="AV29" s="4">
        <f t="shared" si="16"/>
        <v>-5525.4</v>
      </c>
      <c r="AW29" s="4">
        <f t="shared" si="17"/>
        <v>33807.799999999996</v>
      </c>
      <c r="AX29" s="4">
        <f t="shared" si="18"/>
        <v>6.2</v>
      </c>
      <c r="AY29" s="4"/>
      <c r="AZ29" s="4">
        <f t="shared" si="20"/>
        <v>6.2</v>
      </c>
      <c r="BA29" s="4">
        <v>624.20000000000005</v>
      </c>
      <c r="BB29" s="4">
        <v>0</v>
      </c>
      <c r="BC29" s="4">
        <v>624.20000000000005</v>
      </c>
      <c r="BD29" s="4">
        <v>31.5</v>
      </c>
      <c r="BE29" s="4">
        <v>0</v>
      </c>
      <c r="BF29" s="4">
        <v>31.5</v>
      </c>
      <c r="BG29" s="4">
        <v>6.2</v>
      </c>
      <c r="BH29" s="4">
        <v>0</v>
      </c>
      <c r="BI29" s="4">
        <v>6.2</v>
      </c>
      <c r="BJ29" s="4"/>
      <c r="BK29" s="4">
        <v>0</v>
      </c>
      <c r="BL29" s="4">
        <v>0</v>
      </c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>
        <v>38677.5</v>
      </c>
      <c r="CF29" s="4">
        <v>-5525.4</v>
      </c>
      <c r="CG29" s="4">
        <f t="shared" si="23"/>
        <v>33152.1</v>
      </c>
      <c r="CH29" s="4">
        <f t="shared" si="24"/>
        <v>106</v>
      </c>
      <c r="CI29" s="4"/>
      <c r="CJ29" s="4">
        <f t="shared" si="25"/>
        <v>106</v>
      </c>
      <c r="CK29" s="4"/>
      <c r="CL29" s="4"/>
      <c r="CM29" s="4"/>
      <c r="CN29" s="4">
        <v>106</v>
      </c>
      <c r="CO29" s="4">
        <v>0</v>
      </c>
      <c r="CP29" s="4">
        <v>106</v>
      </c>
      <c r="CQ29" s="4"/>
      <c r="CR29" s="4">
        <f t="shared" ref="CR29:CR32" si="87">CX29+DD29</f>
        <v>504</v>
      </c>
      <c r="CS29" s="4">
        <f t="shared" si="84"/>
        <v>504</v>
      </c>
      <c r="CT29" s="4"/>
      <c r="CU29" s="4">
        <f t="shared" ref="CU29:CU32" si="88">DA29+DG29</f>
        <v>216</v>
      </c>
      <c r="CV29" s="4">
        <f t="shared" si="86"/>
        <v>216</v>
      </c>
      <c r="CW29" s="4"/>
      <c r="CX29" s="4">
        <v>0</v>
      </c>
      <c r="CY29" s="4">
        <v>0</v>
      </c>
      <c r="CZ29" s="4"/>
      <c r="DA29" s="4">
        <v>0</v>
      </c>
      <c r="DB29" s="4">
        <v>0</v>
      </c>
      <c r="DC29" s="4"/>
      <c r="DD29" s="4">
        <v>504</v>
      </c>
      <c r="DE29" s="4">
        <f>DC29+DD29</f>
        <v>504</v>
      </c>
      <c r="DF29" s="4"/>
      <c r="DG29" s="4">
        <v>216</v>
      </c>
      <c r="DH29" s="4">
        <f t="shared" ref="DH29" si="89">DF29+DG29</f>
        <v>216</v>
      </c>
      <c r="DI29" s="4">
        <f t="shared" si="26"/>
        <v>34641.599999999999</v>
      </c>
      <c r="DJ29" s="4">
        <f t="shared" si="27"/>
        <v>247973</v>
      </c>
      <c r="DK29" s="4">
        <f t="shared" si="28"/>
        <v>282614.59999999998</v>
      </c>
      <c r="DL29" s="4">
        <f t="shared" si="29"/>
        <v>96.9</v>
      </c>
      <c r="DM29" s="4"/>
      <c r="DN29" s="4">
        <f t="shared" si="31"/>
        <v>96.9</v>
      </c>
      <c r="DO29" s="4">
        <v>34025</v>
      </c>
      <c r="DP29" s="30">
        <v>247973</v>
      </c>
      <c r="DQ29" s="4">
        <f t="shared" si="32"/>
        <v>281998</v>
      </c>
      <c r="DR29" s="4"/>
      <c r="DS29" s="4"/>
      <c r="DT29" s="4"/>
      <c r="DU29" s="4"/>
      <c r="DV29" s="4"/>
      <c r="DW29" s="4"/>
      <c r="DX29" s="4">
        <v>616.6</v>
      </c>
      <c r="DY29" s="4">
        <v>0</v>
      </c>
      <c r="DZ29" s="4">
        <v>616.6</v>
      </c>
      <c r="EA29" s="4">
        <v>96.9</v>
      </c>
      <c r="EB29" s="4">
        <v>0</v>
      </c>
      <c r="EC29" s="4">
        <v>96.9</v>
      </c>
      <c r="ED29" s="4">
        <f t="shared" si="35"/>
        <v>217402.1</v>
      </c>
      <c r="EE29" s="4">
        <f t="shared" si="36"/>
        <v>0</v>
      </c>
      <c r="EF29" s="4">
        <f t="shared" si="37"/>
        <v>217402.1</v>
      </c>
      <c r="EG29" s="4">
        <f t="shared" si="38"/>
        <v>1116.5999999999999</v>
      </c>
      <c r="EH29" s="4">
        <f t="shared" si="39"/>
        <v>0</v>
      </c>
      <c r="EI29" s="4">
        <f t="shared" si="40"/>
        <v>1116.5999999999999</v>
      </c>
      <c r="EJ29" s="4">
        <v>129145.1</v>
      </c>
      <c r="EK29" s="4"/>
      <c r="EL29" s="4">
        <f t="shared" si="69"/>
        <v>129145.1</v>
      </c>
      <c r="EM29" s="4"/>
      <c r="EN29" s="4">
        <v>0</v>
      </c>
      <c r="EO29" s="4">
        <v>0</v>
      </c>
      <c r="EP29" s="4">
        <v>35679.1</v>
      </c>
      <c r="EQ29" s="4">
        <v>0</v>
      </c>
      <c r="ER29" s="4">
        <v>35679.1</v>
      </c>
      <c r="ES29" s="4">
        <v>49972.5</v>
      </c>
      <c r="ET29" s="4">
        <v>0</v>
      </c>
      <c r="EU29" s="4">
        <v>49972.5</v>
      </c>
      <c r="EV29" s="4">
        <v>2605.4</v>
      </c>
      <c r="EW29" s="31"/>
      <c r="EX29" s="4">
        <f t="shared" si="41"/>
        <v>2605.4</v>
      </c>
      <c r="EY29" s="4">
        <v>1116.5999999999999</v>
      </c>
      <c r="EZ29" s="4">
        <v>0</v>
      </c>
      <c r="FA29" s="4">
        <v>1116.5999999999999</v>
      </c>
      <c r="FB29" s="4">
        <f t="shared" si="42"/>
        <v>339.5</v>
      </c>
      <c r="FC29" s="4">
        <f t="shared" si="43"/>
        <v>0</v>
      </c>
      <c r="FD29" s="4">
        <f t="shared" si="44"/>
        <v>339.5</v>
      </c>
      <c r="FE29" s="4">
        <v>106.7</v>
      </c>
      <c r="FF29" s="4">
        <v>0</v>
      </c>
      <c r="FG29" s="4">
        <v>106.7</v>
      </c>
      <c r="FH29" s="4"/>
      <c r="FI29" s="4">
        <v>0</v>
      </c>
      <c r="FJ29" s="4">
        <v>0</v>
      </c>
      <c r="FK29" s="4">
        <v>232.8</v>
      </c>
      <c r="FL29" s="4">
        <v>0</v>
      </c>
      <c r="FM29" s="4">
        <v>232.8</v>
      </c>
      <c r="FN29" s="4"/>
      <c r="FO29" s="4">
        <v>0</v>
      </c>
      <c r="FP29" s="4">
        <v>0</v>
      </c>
      <c r="FQ29" s="4"/>
      <c r="FR29" s="4">
        <f t="shared" si="45"/>
        <v>0</v>
      </c>
      <c r="FS29" s="4">
        <f t="shared" si="46"/>
        <v>0</v>
      </c>
      <c r="FT29" s="4"/>
      <c r="FU29" s="4">
        <v>0</v>
      </c>
      <c r="FV29" s="4">
        <v>0</v>
      </c>
      <c r="FW29" s="4">
        <f t="shared" si="47"/>
        <v>3806.9</v>
      </c>
      <c r="FX29" s="4">
        <f t="shared" si="48"/>
        <v>0</v>
      </c>
      <c r="FY29" s="4">
        <f t="shared" si="49"/>
        <v>3806.9</v>
      </c>
      <c r="FZ29" s="4"/>
      <c r="GA29" s="4"/>
      <c r="GB29" s="4">
        <f t="shared" si="50"/>
        <v>0</v>
      </c>
      <c r="GC29" s="4">
        <v>3806.9</v>
      </c>
      <c r="GD29" s="32"/>
      <c r="GE29" s="4">
        <f t="shared" si="51"/>
        <v>3806.9</v>
      </c>
      <c r="GF29" s="4">
        <f t="shared" si="52"/>
        <v>9925.4</v>
      </c>
      <c r="GG29" s="4"/>
      <c r="GH29" s="4">
        <f t="shared" si="53"/>
        <v>9925.4</v>
      </c>
      <c r="GI29" s="4">
        <v>9925.4</v>
      </c>
      <c r="GJ29" s="4"/>
      <c r="GK29" s="4">
        <f t="shared" si="54"/>
        <v>9925.4</v>
      </c>
      <c r="GL29" s="4">
        <f t="shared" si="62"/>
        <v>137701.5</v>
      </c>
      <c r="GM29" s="4"/>
      <c r="GN29" s="4">
        <f t="shared" si="63"/>
        <v>137701.5</v>
      </c>
      <c r="GO29" s="4">
        <v>137101.5</v>
      </c>
      <c r="GP29" s="4">
        <v>0</v>
      </c>
      <c r="GQ29" s="4">
        <v>137101.5</v>
      </c>
      <c r="GR29" s="4"/>
      <c r="GS29" s="4">
        <v>0</v>
      </c>
      <c r="GT29" s="4">
        <v>0</v>
      </c>
      <c r="GU29" s="4">
        <v>600</v>
      </c>
      <c r="GV29" s="4"/>
      <c r="GW29" s="4">
        <f t="shared" si="70"/>
        <v>600</v>
      </c>
      <c r="GX29" s="4">
        <f t="shared" si="55"/>
        <v>501424.60000000003</v>
      </c>
      <c r="GY29" s="4">
        <f t="shared" si="55"/>
        <v>240576.9</v>
      </c>
      <c r="GZ29" s="4">
        <f t="shared" si="80"/>
        <v>742001.5</v>
      </c>
      <c r="HA29" s="4">
        <f t="shared" si="56"/>
        <v>499504.10000000003</v>
      </c>
      <c r="HB29" s="4">
        <f t="shared" si="57"/>
        <v>240360.9</v>
      </c>
      <c r="HC29" s="4">
        <f t="shared" si="58"/>
        <v>739865</v>
      </c>
      <c r="HD29" s="4">
        <f t="shared" si="59"/>
        <v>1920.4999999999998</v>
      </c>
      <c r="HE29" s="4">
        <f t="shared" si="60"/>
        <v>216</v>
      </c>
      <c r="HF29" s="4">
        <f t="shared" si="61"/>
        <v>2136.5</v>
      </c>
    </row>
    <row r="30" spans="1:214" ht="14.45" customHeight="1" x14ac:dyDescent="0.2">
      <c r="A30" s="18" t="s">
        <v>3</v>
      </c>
      <c r="B30" s="59"/>
      <c r="C30" s="59"/>
      <c r="D30" s="59"/>
      <c r="E30" s="59"/>
      <c r="F30" s="59"/>
      <c r="G30" s="59"/>
      <c r="H30" s="4">
        <f t="shared" si="5"/>
        <v>0</v>
      </c>
      <c r="I30" s="4"/>
      <c r="J30" s="4"/>
      <c r="K30" s="4"/>
      <c r="L30" s="4"/>
      <c r="M30" s="4"/>
      <c r="N30" s="4">
        <f t="shared" si="6"/>
        <v>36938.699999999997</v>
      </c>
      <c r="O30" s="4">
        <f t="shared" si="7"/>
        <v>0</v>
      </c>
      <c r="P30" s="4">
        <f t="shared" si="8"/>
        <v>36938.699999999997</v>
      </c>
      <c r="Q30" s="4">
        <f t="shared" si="9"/>
        <v>308.39999999999998</v>
      </c>
      <c r="R30" s="4">
        <f t="shared" si="75"/>
        <v>0</v>
      </c>
      <c r="S30" s="4">
        <f t="shared" si="76"/>
        <v>308.39999999999998</v>
      </c>
      <c r="T30" s="4">
        <v>719.6</v>
      </c>
      <c r="U30" s="4"/>
      <c r="V30" s="4">
        <f t="shared" si="77"/>
        <v>719.6</v>
      </c>
      <c r="W30" s="4">
        <v>308.39999999999998</v>
      </c>
      <c r="X30" s="4"/>
      <c r="Y30" s="4">
        <f t="shared" si="78"/>
        <v>308.39999999999998</v>
      </c>
      <c r="Z30" s="4">
        <v>16227.2</v>
      </c>
      <c r="AA30" s="4">
        <v>0</v>
      </c>
      <c r="AB30" s="4">
        <v>16227.2</v>
      </c>
      <c r="AC30" s="4"/>
      <c r="AD30" s="4"/>
      <c r="AE30" s="4">
        <f t="shared" si="10"/>
        <v>0</v>
      </c>
      <c r="AF30" s="4">
        <v>16457.3</v>
      </c>
      <c r="AG30" s="4"/>
      <c r="AH30" s="4">
        <f t="shared" si="11"/>
        <v>16457.3</v>
      </c>
      <c r="AI30" s="4">
        <v>3534.6</v>
      </c>
      <c r="AJ30" s="4"/>
      <c r="AK30" s="4">
        <f t="shared" si="12"/>
        <v>3534.6</v>
      </c>
      <c r="AL30" s="4">
        <v>0</v>
      </c>
      <c r="AM30" s="4"/>
      <c r="AN30" s="4">
        <f t="shared" si="13"/>
        <v>0</v>
      </c>
      <c r="AO30" s="4"/>
      <c r="AP30" s="4"/>
      <c r="AQ30" s="4"/>
      <c r="AR30" s="4"/>
      <c r="AS30" s="4"/>
      <c r="AT30" s="4"/>
      <c r="AU30" s="4">
        <f t="shared" si="15"/>
        <v>59075.8</v>
      </c>
      <c r="AV30" s="4">
        <f t="shared" si="16"/>
        <v>0</v>
      </c>
      <c r="AW30" s="4">
        <f t="shared" si="17"/>
        <v>59075.8</v>
      </c>
      <c r="AX30" s="4">
        <f t="shared" si="18"/>
        <v>11.3</v>
      </c>
      <c r="AY30" s="4"/>
      <c r="AZ30" s="4">
        <f t="shared" si="20"/>
        <v>11.3</v>
      </c>
      <c r="BA30" s="4">
        <v>1102.3</v>
      </c>
      <c r="BB30" s="4">
        <v>0</v>
      </c>
      <c r="BC30" s="4">
        <v>1102.3</v>
      </c>
      <c r="BD30" s="4">
        <v>57.4</v>
      </c>
      <c r="BE30" s="4">
        <v>0</v>
      </c>
      <c r="BF30" s="4">
        <v>57.4</v>
      </c>
      <c r="BG30" s="4">
        <v>11.3</v>
      </c>
      <c r="BH30" s="4">
        <v>0</v>
      </c>
      <c r="BI30" s="4">
        <v>11.3</v>
      </c>
      <c r="BJ30" s="4">
        <v>157.80000000000001</v>
      </c>
      <c r="BK30" s="4">
        <v>0</v>
      </c>
      <c r="BL30" s="4">
        <v>157.80000000000001</v>
      </c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>
        <v>57758.3</v>
      </c>
      <c r="CF30" s="4"/>
      <c r="CG30" s="4">
        <f t="shared" si="23"/>
        <v>57758.3</v>
      </c>
      <c r="CH30" s="4">
        <f t="shared" si="24"/>
        <v>820</v>
      </c>
      <c r="CI30" s="4"/>
      <c r="CJ30" s="4">
        <f t="shared" si="25"/>
        <v>820</v>
      </c>
      <c r="CK30" s="4"/>
      <c r="CL30" s="4"/>
      <c r="CM30" s="4"/>
      <c r="CN30" s="4">
        <v>820</v>
      </c>
      <c r="CO30" s="4">
        <v>0</v>
      </c>
      <c r="CP30" s="4">
        <v>820</v>
      </c>
      <c r="CQ30" s="4"/>
      <c r="CR30" s="4"/>
      <c r="CS30" s="4"/>
      <c r="CT30" s="4"/>
      <c r="CU30" s="4"/>
      <c r="CV30" s="4"/>
      <c r="CW30" s="4"/>
      <c r="CX30" s="4">
        <v>0</v>
      </c>
      <c r="CY30" s="4">
        <v>0</v>
      </c>
      <c r="CZ30" s="4"/>
      <c r="DA30" s="4">
        <v>0</v>
      </c>
      <c r="DB30" s="4">
        <v>0</v>
      </c>
      <c r="DC30" s="4"/>
      <c r="DD30" s="4"/>
      <c r="DE30" s="4"/>
      <c r="DF30" s="4"/>
      <c r="DG30" s="4"/>
      <c r="DH30" s="4"/>
      <c r="DI30" s="4">
        <f t="shared" si="26"/>
        <v>24864.1</v>
      </c>
      <c r="DJ30" s="4">
        <f t="shared" si="27"/>
        <v>103687.2</v>
      </c>
      <c r="DK30" s="4">
        <f t="shared" si="28"/>
        <v>128551.29999999999</v>
      </c>
      <c r="DL30" s="4">
        <f t="shared" si="29"/>
        <v>83</v>
      </c>
      <c r="DM30" s="4"/>
      <c r="DN30" s="4">
        <f t="shared" si="31"/>
        <v>83</v>
      </c>
      <c r="DO30" s="4">
        <v>24335.599999999999</v>
      </c>
      <c r="DP30" s="30">
        <v>103687.2</v>
      </c>
      <c r="DQ30" s="4">
        <f t="shared" si="32"/>
        <v>128022.79999999999</v>
      </c>
      <c r="DR30" s="4"/>
      <c r="DS30" s="4"/>
      <c r="DT30" s="4"/>
      <c r="DU30" s="4"/>
      <c r="DV30" s="4"/>
      <c r="DW30" s="4"/>
      <c r="DX30" s="4">
        <v>528.5</v>
      </c>
      <c r="DY30" s="4">
        <v>0</v>
      </c>
      <c r="DZ30" s="4">
        <v>528.5</v>
      </c>
      <c r="EA30" s="4">
        <v>83</v>
      </c>
      <c r="EB30" s="4">
        <v>0</v>
      </c>
      <c r="EC30" s="4">
        <v>83</v>
      </c>
      <c r="ED30" s="4">
        <f t="shared" si="35"/>
        <v>29778.6</v>
      </c>
      <c r="EE30" s="4"/>
      <c r="EF30" s="4">
        <f t="shared" si="37"/>
        <v>29778.6</v>
      </c>
      <c r="EG30" s="4">
        <f t="shared" si="38"/>
        <v>1009.7</v>
      </c>
      <c r="EH30" s="4">
        <f t="shared" si="39"/>
        <v>0</v>
      </c>
      <c r="EI30" s="4">
        <f t="shared" si="40"/>
        <v>1009.7</v>
      </c>
      <c r="EJ30" s="4"/>
      <c r="EK30" s="4"/>
      <c r="EL30" s="4"/>
      <c r="EM30" s="4"/>
      <c r="EN30" s="4">
        <v>0</v>
      </c>
      <c r="EO30" s="4">
        <v>0</v>
      </c>
      <c r="EP30" s="4">
        <v>10198.9</v>
      </c>
      <c r="EQ30" s="4">
        <v>0</v>
      </c>
      <c r="ER30" s="4">
        <v>10198.9</v>
      </c>
      <c r="ES30" s="4">
        <v>17223.7</v>
      </c>
      <c r="ET30" s="4">
        <v>0</v>
      </c>
      <c r="EU30" s="4">
        <v>17223.7</v>
      </c>
      <c r="EV30" s="4">
        <v>2356</v>
      </c>
      <c r="EW30" s="31"/>
      <c r="EX30" s="4">
        <f t="shared" si="41"/>
        <v>2356</v>
      </c>
      <c r="EY30" s="4">
        <v>1009.7</v>
      </c>
      <c r="EZ30" s="4">
        <v>0</v>
      </c>
      <c r="FA30" s="4">
        <v>1009.7</v>
      </c>
      <c r="FB30" s="4">
        <f t="shared" si="42"/>
        <v>909</v>
      </c>
      <c r="FC30" s="4">
        <f t="shared" si="43"/>
        <v>0</v>
      </c>
      <c r="FD30" s="4">
        <f t="shared" si="44"/>
        <v>909</v>
      </c>
      <c r="FE30" s="4">
        <v>106.6</v>
      </c>
      <c r="FF30" s="4">
        <v>0</v>
      </c>
      <c r="FG30" s="4">
        <v>106.6</v>
      </c>
      <c r="FH30" s="4">
        <v>158.80000000000001</v>
      </c>
      <c r="FI30" s="4">
        <v>0</v>
      </c>
      <c r="FJ30" s="4">
        <v>158.80000000000001</v>
      </c>
      <c r="FK30" s="4">
        <v>219.9</v>
      </c>
      <c r="FL30" s="4">
        <v>0</v>
      </c>
      <c r="FM30" s="4">
        <v>219.9</v>
      </c>
      <c r="FN30" s="4">
        <v>423.7</v>
      </c>
      <c r="FO30" s="4">
        <v>0</v>
      </c>
      <c r="FP30" s="4">
        <v>423.7</v>
      </c>
      <c r="FQ30" s="4"/>
      <c r="FR30" s="4">
        <f t="shared" si="45"/>
        <v>0</v>
      </c>
      <c r="FS30" s="4">
        <f t="shared" si="46"/>
        <v>0</v>
      </c>
      <c r="FT30" s="4"/>
      <c r="FU30" s="4">
        <v>0</v>
      </c>
      <c r="FV30" s="4">
        <v>0</v>
      </c>
      <c r="FW30" s="4">
        <f t="shared" si="47"/>
        <v>25818</v>
      </c>
      <c r="FX30" s="4">
        <f t="shared" si="48"/>
        <v>0</v>
      </c>
      <c r="FY30" s="4">
        <f t="shared" si="49"/>
        <v>25818</v>
      </c>
      <c r="FZ30" s="4">
        <v>21577.8</v>
      </c>
      <c r="GA30" s="4"/>
      <c r="GB30" s="4">
        <f t="shared" si="50"/>
        <v>21577.8</v>
      </c>
      <c r="GC30" s="4">
        <v>4240.2</v>
      </c>
      <c r="GD30" s="32"/>
      <c r="GE30" s="4">
        <f t="shared" si="51"/>
        <v>4240.2</v>
      </c>
      <c r="GF30" s="4">
        <f t="shared" si="52"/>
        <v>22048.400000000001</v>
      </c>
      <c r="GG30" s="4"/>
      <c r="GH30" s="4">
        <f t="shared" si="53"/>
        <v>22048.400000000001</v>
      </c>
      <c r="GI30" s="4">
        <v>22048.400000000001</v>
      </c>
      <c r="GJ30" s="4"/>
      <c r="GK30" s="4">
        <f t="shared" si="54"/>
        <v>22048.400000000001</v>
      </c>
      <c r="GL30" s="4">
        <f t="shared" si="62"/>
        <v>110097.1</v>
      </c>
      <c r="GM30" s="4"/>
      <c r="GN30" s="4">
        <f t="shared" si="63"/>
        <v>110097.1</v>
      </c>
      <c r="GO30" s="4">
        <v>102997.1</v>
      </c>
      <c r="GP30" s="4">
        <v>0</v>
      </c>
      <c r="GQ30" s="4">
        <v>102997.1</v>
      </c>
      <c r="GR30" s="4"/>
      <c r="GS30" s="4">
        <v>0</v>
      </c>
      <c r="GT30" s="4">
        <v>0</v>
      </c>
      <c r="GU30" s="4">
        <v>7100</v>
      </c>
      <c r="GV30" s="4"/>
      <c r="GW30" s="4">
        <f t="shared" si="70"/>
        <v>7100</v>
      </c>
      <c r="GX30" s="4">
        <f t="shared" si="55"/>
        <v>311762.10000000003</v>
      </c>
      <c r="GY30" s="4">
        <f t="shared" si="55"/>
        <v>103687.2</v>
      </c>
      <c r="GZ30" s="4">
        <f t="shared" si="80"/>
        <v>415449.30000000005</v>
      </c>
      <c r="HA30" s="4">
        <f t="shared" si="56"/>
        <v>310349.7</v>
      </c>
      <c r="HB30" s="4">
        <f t="shared" si="57"/>
        <v>103687.2</v>
      </c>
      <c r="HC30" s="4">
        <f t="shared" si="58"/>
        <v>414036.9</v>
      </c>
      <c r="HD30" s="4">
        <f t="shared" si="59"/>
        <v>1412.4</v>
      </c>
      <c r="HE30" s="4">
        <f t="shared" si="60"/>
        <v>0</v>
      </c>
      <c r="HF30" s="4">
        <f t="shared" si="61"/>
        <v>1412.4</v>
      </c>
    </row>
    <row r="31" spans="1:214" ht="12.75" customHeight="1" x14ac:dyDescent="0.2">
      <c r="A31" s="18" t="s">
        <v>2</v>
      </c>
      <c r="B31" s="59"/>
      <c r="C31" s="59"/>
      <c r="D31" s="59"/>
      <c r="E31" s="59"/>
      <c r="F31" s="59"/>
      <c r="G31" s="59"/>
      <c r="H31" s="4">
        <f t="shared" si="5"/>
        <v>0</v>
      </c>
      <c r="I31" s="4"/>
      <c r="J31" s="4"/>
      <c r="K31" s="4"/>
      <c r="L31" s="4"/>
      <c r="M31" s="4"/>
      <c r="N31" s="4">
        <f t="shared" si="6"/>
        <v>162121.60000000001</v>
      </c>
      <c r="O31" s="4">
        <f t="shared" si="7"/>
        <v>0</v>
      </c>
      <c r="P31" s="4">
        <f t="shared" si="8"/>
        <v>162121.60000000001</v>
      </c>
      <c r="Q31" s="4">
        <f t="shared" si="9"/>
        <v>700.8</v>
      </c>
      <c r="R31" s="4">
        <f t="shared" si="75"/>
        <v>0</v>
      </c>
      <c r="S31" s="4">
        <f t="shared" si="76"/>
        <v>700.8</v>
      </c>
      <c r="T31" s="4">
        <v>1635.2</v>
      </c>
      <c r="U31" s="4"/>
      <c r="V31" s="4">
        <f t="shared" si="77"/>
        <v>1635.2</v>
      </c>
      <c r="W31" s="4">
        <v>700.8</v>
      </c>
      <c r="X31" s="4"/>
      <c r="Y31" s="4">
        <f t="shared" si="78"/>
        <v>700.8</v>
      </c>
      <c r="Z31" s="4">
        <v>26097.3</v>
      </c>
      <c r="AA31" s="4">
        <v>0</v>
      </c>
      <c r="AB31" s="4">
        <v>26097.3</v>
      </c>
      <c r="AC31" s="4"/>
      <c r="AD31" s="4"/>
      <c r="AE31" s="4">
        <f t="shared" si="10"/>
        <v>0</v>
      </c>
      <c r="AF31" s="4">
        <v>9060.1</v>
      </c>
      <c r="AG31" s="4"/>
      <c r="AH31" s="4">
        <f t="shared" si="11"/>
        <v>9060.1</v>
      </c>
      <c r="AI31" s="4">
        <v>3400.6</v>
      </c>
      <c r="AJ31" s="4"/>
      <c r="AK31" s="4">
        <f t="shared" si="12"/>
        <v>3400.6</v>
      </c>
      <c r="AL31" s="4">
        <v>121928.4</v>
      </c>
      <c r="AM31" s="4"/>
      <c r="AN31" s="4">
        <f t="shared" si="13"/>
        <v>121928.4</v>
      </c>
      <c r="AO31" s="4"/>
      <c r="AP31" s="4"/>
      <c r="AQ31" s="4"/>
      <c r="AR31" s="4"/>
      <c r="AS31" s="4"/>
      <c r="AT31" s="4"/>
      <c r="AU31" s="4">
        <f t="shared" si="15"/>
        <v>41899.800000000003</v>
      </c>
      <c r="AV31" s="4">
        <f t="shared" si="16"/>
        <v>0</v>
      </c>
      <c r="AW31" s="4">
        <f t="shared" si="17"/>
        <v>41899.800000000003</v>
      </c>
      <c r="AX31" s="4">
        <f t="shared" si="18"/>
        <v>14.1</v>
      </c>
      <c r="AY31" s="4"/>
      <c r="AZ31" s="4">
        <f t="shared" si="20"/>
        <v>14.1</v>
      </c>
      <c r="BA31" s="4">
        <v>1064.8</v>
      </c>
      <c r="BB31" s="4">
        <v>0</v>
      </c>
      <c r="BC31" s="4">
        <v>1064.8</v>
      </c>
      <c r="BD31" s="4">
        <v>71.599999999999994</v>
      </c>
      <c r="BE31" s="4">
        <v>0</v>
      </c>
      <c r="BF31" s="4">
        <v>71.599999999999994</v>
      </c>
      <c r="BG31" s="4">
        <v>14.1</v>
      </c>
      <c r="BH31" s="4">
        <v>0</v>
      </c>
      <c r="BI31" s="4">
        <v>14.1</v>
      </c>
      <c r="BJ31" s="4"/>
      <c r="BK31" s="4">
        <v>0</v>
      </c>
      <c r="BL31" s="4">
        <v>0</v>
      </c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>
        <v>40763.4</v>
      </c>
      <c r="CF31" s="4"/>
      <c r="CG31" s="4">
        <f t="shared" si="23"/>
        <v>40763.4</v>
      </c>
      <c r="CH31" s="4">
        <f t="shared" si="24"/>
        <v>363</v>
      </c>
      <c r="CI31" s="4"/>
      <c r="CJ31" s="4">
        <f t="shared" si="25"/>
        <v>363</v>
      </c>
      <c r="CK31" s="4"/>
      <c r="CL31" s="4"/>
      <c r="CM31" s="4"/>
      <c r="CN31" s="4">
        <v>363</v>
      </c>
      <c r="CO31" s="4">
        <v>0</v>
      </c>
      <c r="CP31" s="4">
        <v>363</v>
      </c>
      <c r="CQ31" s="4"/>
      <c r="CR31" s="4"/>
      <c r="CS31" s="4"/>
      <c r="CT31" s="4"/>
      <c r="CU31" s="4"/>
      <c r="CV31" s="4"/>
      <c r="CW31" s="4"/>
      <c r="CX31" s="4">
        <v>0</v>
      </c>
      <c r="CY31" s="4">
        <v>0</v>
      </c>
      <c r="CZ31" s="4"/>
      <c r="DA31" s="4">
        <v>0</v>
      </c>
      <c r="DB31" s="4">
        <v>0</v>
      </c>
      <c r="DC31" s="4"/>
      <c r="DD31" s="4"/>
      <c r="DE31" s="4"/>
      <c r="DF31" s="4"/>
      <c r="DG31" s="4"/>
      <c r="DH31" s="4"/>
      <c r="DI31" s="4">
        <f t="shared" si="26"/>
        <v>100160.59999999999</v>
      </c>
      <c r="DJ31" s="4">
        <f t="shared" si="27"/>
        <v>150898.70000000001</v>
      </c>
      <c r="DK31" s="4">
        <f t="shared" si="28"/>
        <v>251059.3</v>
      </c>
      <c r="DL31" s="4">
        <f t="shared" si="29"/>
        <v>207.7</v>
      </c>
      <c r="DM31" s="4"/>
      <c r="DN31" s="4">
        <f t="shared" si="31"/>
        <v>207.7</v>
      </c>
      <c r="DO31" s="4">
        <v>64325.7</v>
      </c>
      <c r="DP31" s="30">
        <v>150898.70000000001</v>
      </c>
      <c r="DQ31" s="4">
        <f t="shared" si="32"/>
        <v>215224.40000000002</v>
      </c>
      <c r="DR31" s="4"/>
      <c r="DS31" s="4"/>
      <c r="DT31" s="4"/>
      <c r="DU31" s="4">
        <v>34513.699999999997</v>
      </c>
      <c r="DV31" s="4"/>
      <c r="DW31" s="4">
        <f t="shared" si="34"/>
        <v>34513.699999999997</v>
      </c>
      <c r="DX31" s="4">
        <v>1321.2</v>
      </c>
      <c r="DY31" s="4">
        <v>0</v>
      </c>
      <c r="DZ31" s="4">
        <v>1321.2</v>
      </c>
      <c r="EA31" s="4">
        <v>207.7</v>
      </c>
      <c r="EB31" s="4">
        <v>0</v>
      </c>
      <c r="EC31" s="4">
        <v>207.7</v>
      </c>
      <c r="ED31" s="4">
        <f t="shared" si="35"/>
        <v>12450.9</v>
      </c>
      <c r="EE31" s="4"/>
      <c r="EF31" s="4">
        <f t="shared" si="37"/>
        <v>12450.9</v>
      </c>
      <c r="EG31" s="4">
        <f t="shared" si="38"/>
        <v>1545.9</v>
      </c>
      <c r="EH31" s="4">
        <f t="shared" si="39"/>
        <v>0</v>
      </c>
      <c r="EI31" s="4">
        <f t="shared" si="40"/>
        <v>1545.9</v>
      </c>
      <c r="EJ31" s="4"/>
      <c r="EK31" s="4"/>
      <c r="EL31" s="4"/>
      <c r="EM31" s="4">
        <v>2210.5</v>
      </c>
      <c r="EN31" s="4">
        <v>0</v>
      </c>
      <c r="EO31" s="4">
        <v>2210.5</v>
      </c>
      <c r="EP31" s="4">
        <v>6633.3</v>
      </c>
      <c r="EQ31" s="4">
        <v>0</v>
      </c>
      <c r="ER31" s="4">
        <v>6633.3</v>
      </c>
      <c r="ES31" s="4"/>
      <c r="ET31" s="4">
        <v>0</v>
      </c>
      <c r="EU31" s="4">
        <v>0</v>
      </c>
      <c r="EV31" s="4">
        <v>3607.1</v>
      </c>
      <c r="EW31" s="31"/>
      <c r="EX31" s="4">
        <f t="shared" si="41"/>
        <v>3607.1</v>
      </c>
      <c r="EY31" s="4">
        <v>1545.9</v>
      </c>
      <c r="EZ31" s="4">
        <v>0</v>
      </c>
      <c r="FA31" s="4">
        <v>1545.9</v>
      </c>
      <c r="FB31" s="4">
        <f t="shared" si="42"/>
        <v>1590.9</v>
      </c>
      <c r="FC31" s="4">
        <f t="shared" si="43"/>
        <v>0</v>
      </c>
      <c r="FD31" s="4">
        <f t="shared" si="44"/>
        <v>1590.9</v>
      </c>
      <c r="FE31" s="4">
        <v>80</v>
      </c>
      <c r="FF31" s="4">
        <v>0</v>
      </c>
      <c r="FG31" s="4">
        <v>80</v>
      </c>
      <c r="FH31" s="4">
        <v>545.29999999999995</v>
      </c>
      <c r="FI31" s="4">
        <v>0</v>
      </c>
      <c r="FJ31" s="4">
        <v>545.29999999999995</v>
      </c>
      <c r="FK31" s="4">
        <v>207.2</v>
      </c>
      <c r="FL31" s="4">
        <v>0</v>
      </c>
      <c r="FM31" s="4">
        <v>207.2</v>
      </c>
      <c r="FN31" s="4">
        <v>758.4</v>
      </c>
      <c r="FO31" s="4">
        <v>0</v>
      </c>
      <c r="FP31" s="4">
        <v>758.4</v>
      </c>
      <c r="FQ31" s="4"/>
      <c r="FR31" s="4">
        <f t="shared" si="45"/>
        <v>0</v>
      </c>
      <c r="FS31" s="4">
        <f t="shared" si="46"/>
        <v>0</v>
      </c>
      <c r="FT31" s="4"/>
      <c r="FU31" s="4">
        <v>0</v>
      </c>
      <c r="FV31" s="4">
        <v>0</v>
      </c>
      <c r="FW31" s="4">
        <f t="shared" si="47"/>
        <v>88808.200000000012</v>
      </c>
      <c r="FX31" s="4">
        <f t="shared" si="48"/>
        <v>0</v>
      </c>
      <c r="FY31" s="4">
        <f t="shared" si="49"/>
        <v>88808.200000000012</v>
      </c>
      <c r="FZ31" s="4">
        <v>86617.600000000006</v>
      </c>
      <c r="GA31" s="4"/>
      <c r="GB31" s="4">
        <f t="shared" si="50"/>
        <v>86617.600000000006</v>
      </c>
      <c r="GC31" s="4">
        <v>2190.6</v>
      </c>
      <c r="GD31" s="32"/>
      <c r="GE31" s="4">
        <f t="shared" si="51"/>
        <v>2190.6</v>
      </c>
      <c r="GF31" s="4">
        <f t="shared" si="52"/>
        <v>119239.7</v>
      </c>
      <c r="GG31" s="4"/>
      <c r="GH31" s="4">
        <f t="shared" si="53"/>
        <v>119239.7</v>
      </c>
      <c r="GI31" s="4">
        <v>119239.7</v>
      </c>
      <c r="GJ31" s="4"/>
      <c r="GK31" s="4">
        <f t="shared" si="54"/>
        <v>119239.7</v>
      </c>
      <c r="GL31" s="4">
        <f t="shared" si="62"/>
        <v>25502.400000000001</v>
      </c>
      <c r="GM31" s="4"/>
      <c r="GN31" s="4">
        <f t="shared" si="63"/>
        <v>25502.400000000001</v>
      </c>
      <c r="GO31" s="4">
        <v>25502.400000000001</v>
      </c>
      <c r="GP31" s="4">
        <v>0</v>
      </c>
      <c r="GQ31" s="4">
        <v>25502.400000000001</v>
      </c>
      <c r="GR31" s="4"/>
      <c r="GS31" s="4">
        <v>0</v>
      </c>
      <c r="GT31" s="4">
        <v>0</v>
      </c>
      <c r="GU31" s="4"/>
      <c r="GV31" s="4"/>
      <c r="GW31" s="4"/>
      <c r="GX31" s="4">
        <f t="shared" si="55"/>
        <v>554605.60000000009</v>
      </c>
      <c r="GY31" s="4">
        <f t="shared" si="55"/>
        <v>150898.70000000001</v>
      </c>
      <c r="GZ31" s="4">
        <f t="shared" si="80"/>
        <v>705504.3</v>
      </c>
      <c r="HA31" s="4">
        <f t="shared" si="56"/>
        <v>552137.10000000009</v>
      </c>
      <c r="HB31" s="4">
        <f t="shared" si="57"/>
        <v>150898.70000000001</v>
      </c>
      <c r="HC31" s="4">
        <f t="shared" si="58"/>
        <v>703035.8</v>
      </c>
      <c r="HD31" s="4">
        <f t="shared" si="59"/>
        <v>2468.5</v>
      </c>
      <c r="HE31" s="4">
        <f t="shared" si="60"/>
        <v>0</v>
      </c>
      <c r="HF31" s="4">
        <f t="shared" si="61"/>
        <v>2468.5</v>
      </c>
    </row>
    <row r="32" spans="1:214" ht="26.45" customHeight="1" x14ac:dyDescent="0.2">
      <c r="A32" s="18" t="s">
        <v>1</v>
      </c>
      <c r="B32" s="59"/>
      <c r="C32" s="59"/>
      <c r="D32" s="59"/>
      <c r="E32" s="59"/>
      <c r="F32" s="59"/>
      <c r="G32" s="59"/>
      <c r="H32" s="4"/>
      <c r="I32" s="4"/>
      <c r="J32" s="4"/>
      <c r="K32" s="4"/>
      <c r="L32" s="13"/>
      <c r="M32" s="4"/>
      <c r="N32" s="4"/>
      <c r="O32" s="4"/>
      <c r="P32" s="4"/>
      <c r="Q32" s="4">
        <f t="shared" si="9"/>
        <v>0</v>
      </c>
      <c r="R32" s="4"/>
      <c r="S32" s="4"/>
      <c r="T32" s="4"/>
      <c r="U32" s="13"/>
      <c r="V32" s="4"/>
      <c r="W32" s="4"/>
      <c r="X32" s="13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13"/>
      <c r="AN32" s="4"/>
      <c r="AO32" s="4"/>
      <c r="AP32" s="13"/>
      <c r="AQ32" s="4"/>
      <c r="AR32" s="4"/>
      <c r="AS32" s="13"/>
      <c r="AT32" s="4"/>
      <c r="AU32" s="4"/>
      <c r="AV32" s="4"/>
      <c r="AW32" s="4"/>
      <c r="AX32" s="4">
        <f t="shared" si="18"/>
        <v>0</v>
      </c>
      <c r="AY32" s="4"/>
      <c r="AZ32" s="4"/>
      <c r="BA32" s="4"/>
      <c r="BB32" s="4">
        <v>0</v>
      </c>
      <c r="BC32" s="4">
        <v>0</v>
      </c>
      <c r="BD32" s="4"/>
      <c r="BE32" s="4">
        <v>0</v>
      </c>
      <c r="BF32" s="4">
        <v>0</v>
      </c>
      <c r="BG32" s="4"/>
      <c r="BH32" s="4">
        <v>0</v>
      </c>
      <c r="BI32" s="4">
        <v>0</v>
      </c>
      <c r="BJ32" s="4"/>
      <c r="BK32" s="4">
        <v>0</v>
      </c>
      <c r="BL32" s="4">
        <v>0</v>
      </c>
      <c r="BM32" s="4"/>
      <c r="BN32" s="4"/>
      <c r="BO32" s="4"/>
      <c r="BP32" s="4"/>
      <c r="BQ32" s="13"/>
      <c r="BR32" s="4"/>
      <c r="BS32" s="4"/>
      <c r="BT32" s="13"/>
      <c r="BU32" s="4"/>
      <c r="BV32" s="4"/>
      <c r="BW32" s="13"/>
      <c r="BX32" s="4"/>
      <c r="BY32" s="4"/>
      <c r="BZ32" s="13"/>
      <c r="CA32" s="4"/>
      <c r="CB32" s="4"/>
      <c r="CC32" s="13"/>
      <c r="CD32" s="4"/>
      <c r="CE32" s="4"/>
      <c r="CF32" s="13"/>
      <c r="CG32" s="4"/>
      <c r="CH32" s="4"/>
      <c r="CI32" s="4"/>
      <c r="CJ32" s="4"/>
      <c r="CK32" s="4"/>
      <c r="CL32" s="13"/>
      <c r="CM32" s="4"/>
      <c r="CN32" s="4"/>
      <c r="CO32" s="4">
        <v>0</v>
      </c>
      <c r="CP32" s="4">
        <v>0</v>
      </c>
      <c r="CQ32" s="4">
        <f t="shared" si="83"/>
        <v>700</v>
      </c>
      <c r="CR32" s="4">
        <f t="shared" si="87"/>
        <v>-504</v>
      </c>
      <c r="CS32" s="4">
        <f t="shared" si="84"/>
        <v>196</v>
      </c>
      <c r="CT32" s="4">
        <f t="shared" si="85"/>
        <v>300</v>
      </c>
      <c r="CU32" s="4">
        <f t="shared" si="88"/>
        <v>-216</v>
      </c>
      <c r="CV32" s="4">
        <f t="shared" si="86"/>
        <v>84</v>
      </c>
      <c r="CW32" s="4"/>
      <c r="CX32" s="4">
        <v>0</v>
      </c>
      <c r="CY32" s="4">
        <v>0</v>
      </c>
      <c r="CZ32" s="4"/>
      <c r="DA32" s="4">
        <v>0</v>
      </c>
      <c r="DB32" s="4">
        <v>0</v>
      </c>
      <c r="DC32" s="4">
        <v>700</v>
      </c>
      <c r="DD32" s="4">
        <v>-504</v>
      </c>
      <c r="DE32" s="4">
        <f t="shared" ref="DE32" si="90">DC32+DD32</f>
        <v>196</v>
      </c>
      <c r="DF32" s="4">
        <v>300</v>
      </c>
      <c r="DG32" s="4">
        <v>-216</v>
      </c>
      <c r="DH32" s="4">
        <f>DF32+DG32</f>
        <v>84</v>
      </c>
      <c r="DI32" s="4"/>
      <c r="DJ32" s="4">
        <f t="shared" si="27"/>
        <v>0</v>
      </c>
      <c r="DK32" s="4"/>
      <c r="DL32" s="4"/>
      <c r="DM32" s="4"/>
      <c r="DN32" s="4"/>
      <c r="DO32" s="4"/>
      <c r="DP32" s="30">
        <v>0</v>
      </c>
      <c r="DQ32" s="4"/>
      <c r="DR32" s="4"/>
      <c r="DS32" s="4"/>
      <c r="DT32" s="4"/>
      <c r="DU32" s="4"/>
      <c r="DV32" s="4"/>
      <c r="DW32" s="4"/>
      <c r="DX32" s="4"/>
      <c r="DY32" s="4">
        <v>0</v>
      </c>
      <c r="DZ32" s="4">
        <v>0</v>
      </c>
      <c r="EA32" s="4"/>
      <c r="EB32" s="4">
        <v>0</v>
      </c>
      <c r="EC32" s="4">
        <v>0</v>
      </c>
      <c r="ED32" s="4"/>
      <c r="EE32" s="4"/>
      <c r="EF32" s="4"/>
      <c r="EG32" s="4"/>
      <c r="EH32" s="4">
        <f t="shared" si="39"/>
        <v>0</v>
      </c>
      <c r="EI32" s="4">
        <f t="shared" si="40"/>
        <v>0</v>
      </c>
      <c r="EJ32" s="4"/>
      <c r="EK32" s="4"/>
      <c r="EL32" s="4"/>
      <c r="EM32" s="4"/>
      <c r="EN32" s="4">
        <v>0</v>
      </c>
      <c r="EO32" s="4">
        <v>0</v>
      </c>
      <c r="EP32" s="4"/>
      <c r="EQ32" s="4">
        <v>0</v>
      </c>
      <c r="ER32" s="4">
        <v>0</v>
      </c>
      <c r="ES32" s="4"/>
      <c r="ET32" s="4">
        <v>0</v>
      </c>
      <c r="EU32" s="4">
        <v>0</v>
      </c>
      <c r="EV32" s="4"/>
      <c r="EW32" s="31"/>
      <c r="EX32" s="4"/>
      <c r="EY32" s="4"/>
      <c r="EZ32" s="4">
        <v>0</v>
      </c>
      <c r="FA32" s="4">
        <v>0</v>
      </c>
      <c r="FB32" s="4"/>
      <c r="FC32" s="4"/>
      <c r="FD32" s="4"/>
      <c r="FE32" s="4"/>
      <c r="FF32" s="4">
        <v>0</v>
      </c>
      <c r="FG32" s="4">
        <v>0</v>
      </c>
      <c r="FH32" s="4"/>
      <c r="FI32" s="4">
        <v>0</v>
      </c>
      <c r="FJ32" s="4">
        <v>0</v>
      </c>
      <c r="FK32" s="4"/>
      <c r="FL32" s="4">
        <v>0</v>
      </c>
      <c r="FM32" s="4">
        <v>0</v>
      </c>
      <c r="FN32" s="4"/>
      <c r="FO32" s="4">
        <v>0</v>
      </c>
      <c r="FP32" s="4">
        <v>0</v>
      </c>
      <c r="FQ32" s="4"/>
      <c r="FR32" s="4">
        <f t="shared" si="45"/>
        <v>0</v>
      </c>
      <c r="FS32" s="4">
        <f t="shared" si="46"/>
        <v>0</v>
      </c>
      <c r="FT32" s="4"/>
      <c r="FU32" s="4">
        <v>0</v>
      </c>
      <c r="FV32" s="4">
        <v>0</v>
      </c>
      <c r="FW32" s="4">
        <f t="shared" si="47"/>
        <v>0</v>
      </c>
      <c r="FX32" s="4">
        <f t="shared" si="48"/>
        <v>0</v>
      </c>
      <c r="FY32" s="4">
        <f t="shared" si="49"/>
        <v>0</v>
      </c>
      <c r="FZ32" s="4"/>
      <c r="GA32" s="4"/>
      <c r="GB32" s="4">
        <f t="shared" si="50"/>
        <v>0</v>
      </c>
      <c r="GC32" s="4">
        <v>0</v>
      </c>
      <c r="GD32" s="32"/>
      <c r="GE32" s="4">
        <f t="shared" si="51"/>
        <v>0</v>
      </c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>
        <f t="shared" si="55"/>
        <v>1000</v>
      </c>
      <c r="GY32" s="4">
        <f t="shared" si="55"/>
        <v>-720</v>
      </c>
      <c r="GZ32" s="4">
        <f t="shared" si="80"/>
        <v>280</v>
      </c>
      <c r="HA32" s="4">
        <f t="shared" si="56"/>
        <v>700</v>
      </c>
      <c r="HB32" s="4">
        <f t="shared" si="57"/>
        <v>-504</v>
      </c>
      <c r="HC32" s="4">
        <f t="shared" si="58"/>
        <v>196</v>
      </c>
      <c r="HD32" s="4">
        <f t="shared" si="59"/>
        <v>300</v>
      </c>
      <c r="HE32" s="4">
        <f t="shared" si="60"/>
        <v>-216</v>
      </c>
      <c r="HF32" s="4">
        <f t="shared" si="61"/>
        <v>84</v>
      </c>
    </row>
    <row r="33" spans="1:214" ht="17.25" customHeight="1" x14ac:dyDescent="0.2">
      <c r="A33" s="9" t="s">
        <v>0</v>
      </c>
      <c r="B33" s="9"/>
      <c r="C33" s="10"/>
      <c r="D33" s="10"/>
      <c r="E33" s="10"/>
      <c r="F33" s="10"/>
      <c r="G33" s="10"/>
      <c r="H33" s="5">
        <f>SUM(H10:H32)</f>
        <v>609788</v>
      </c>
      <c r="I33" s="5">
        <f t="shared" ref="I33:CX33" si="91">SUM(I10:I32)</f>
        <v>0</v>
      </c>
      <c r="J33" s="5">
        <f t="shared" si="91"/>
        <v>609788</v>
      </c>
      <c r="K33" s="5">
        <f t="shared" si="91"/>
        <v>609788</v>
      </c>
      <c r="L33" s="5">
        <f t="shared" si="91"/>
        <v>0</v>
      </c>
      <c r="M33" s="5">
        <f t="shared" si="91"/>
        <v>609788</v>
      </c>
      <c r="N33" s="5">
        <f t="shared" si="91"/>
        <v>3172218.4</v>
      </c>
      <c r="O33" s="5">
        <f t="shared" si="91"/>
        <v>-8385.6</v>
      </c>
      <c r="P33" s="5">
        <f t="shared" si="91"/>
        <v>3163832.8000000003</v>
      </c>
      <c r="Q33" s="5">
        <f t="shared" si="91"/>
        <v>2029.8999999999999</v>
      </c>
      <c r="R33" s="5">
        <f t="shared" si="91"/>
        <v>0</v>
      </c>
      <c r="S33" s="5">
        <f t="shared" si="91"/>
        <v>2029.8999999999999</v>
      </c>
      <c r="T33" s="5">
        <f t="shared" si="91"/>
        <v>4736.5</v>
      </c>
      <c r="U33" s="5">
        <f t="shared" si="91"/>
        <v>0</v>
      </c>
      <c r="V33" s="5">
        <f t="shared" si="91"/>
        <v>4736.5</v>
      </c>
      <c r="W33" s="5">
        <f t="shared" si="91"/>
        <v>2029.8999999999999</v>
      </c>
      <c r="X33" s="5">
        <f t="shared" si="91"/>
        <v>0</v>
      </c>
      <c r="Y33" s="5">
        <f t="shared" si="91"/>
        <v>2029.8999999999999</v>
      </c>
      <c r="Z33" s="5">
        <f t="shared" si="91"/>
        <v>1100851.9000000001</v>
      </c>
      <c r="AA33" s="5">
        <f t="shared" si="91"/>
        <v>0</v>
      </c>
      <c r="AB33" s="5">
        <f t="shared" si="91"/>
        <v>1100851.9000000001</v>
      </c>
      <c r="AC33" s="5">
        <f t="shared" si="91"/>
        <v>96012</v>
      </c>
      <c r="AD33" s="5">
        <f t="shared" si="91"/>
        <v>1436.5</v>
      </c>
      <c r="AE33" s="5">
        <f t="shared" si="91"/>
        <v>97448.5</v>
      </c>
      <c r="AF33" s="5">
        <f t="shared" si="91"/>
        <v>573507.19999999995</v>
      </c>
      <c r="AG33" s="5">
        <f t="shared" si="91"/>
        <v>-2151.8000000000002</v>
      </c>
      <c r="AH33" s="5">
        <f t="shared" si="91"/>
        <v>571355.4</v>
      </c>
      <c r="AI33" s="5">
        <f t="shared" si="91"/>
        <v>178559.7</v>
      </c>
      <c r="AJ33" s="5">
        <f t="shared" si="91"/>
        <v>-7670.2999999999993</v>
      </c>
      <c r="AK33" s="5">
        <f t="shared" si="91"/>
        <v>170889.40000000002</v>
      </c>
      <c r="AL33" s="5">
        <f t="shared" si="91"/>
        <v>1035629.2000000001</v>
      </c>
      <c r="AM33" s="5">
        <f t="shared" si="91"/>
        <v>0</v>
      </c>
      <c r="AN33" s="5">
        <f t="shared" si="91"/>
        <v>1035629.2000000001</v>
      </c>
      <c r="AO33" s="5">
        <f t="shared" si="91"/>
        <v>160421.9</v>
      </c>
      <c r="AP33" s="5">
        <f t="shared" si="91"/>
        <v>0</v>
      </c>
      <c r="AQ33" s="5">
        <f t="shared" si="91"/>
        <v>160421.9</v>
      </c>
      <c r="AR33" s="5">
        <f t="shared" si="91"/>
        <v>22500</v>
      </c>
      <c r="AS33" s="5">
        <f t="shared" si="91"/>
        <v>0</v>
      </c>
      <c r="AT33" s="5">
        <f t="shared" si="91"/>
        <v>22500</v>
      </c>
      <c r="AU33" s="5">
        <f t="shared" si="91"/>
        <v>1534698.7999999996</v>
      </c>
      <c r="AV33" s="5">
        <f t="shared" si="91"/>
        <v>-5525.4</v>
      </c>
      <c r="AW33" s="5">
        <f t="shared" si="91"/>
        <v>1529173.3999999997</v>
      </c>
      <c r="AX33" s="5">
        <f t="shared" si="91"/>
        <v>1368.3</v>
      </c>
      <c r="AY33" s="5">
        <f t="shared" si="91"/>
        <v>0</v>
      </c>
      <c r="AZ33" s="5">
        <f t="shared" si="91"/>
        <v>1368.3</v>
      </c>
      <c r="BA33" s="5">
        <f t="shared" si="91"/>
        <v>13229.599999999997</v>
      </c>
      <c r="BB33" s="5">
        <f t="shared" si="91"/>
        <v>0</v>
      </c>
      <c r="BC33" s="5">
        <f t="shared" si="91"/>
        <v>13229.599999999997</v>
      </c>
      <c r="BD33" s="5">
        <f t="shared" si="91"/>
        <v>2590</v>
      </c>
      <c r="BE33" s="5">
        <f t="shared" si="91"/>
        <v>0</v>
      </c>
      <c r="BF33" s="5">
        <f t="shared" si="91"/>
        <v>2590</v>
      </c>
      <c r="BG33" s="5">
        <f t="shared" si="91"/>
        <v>510.00000000000006</v>
      </c>
      <c r="BH33" s="5">
        <f t="shared" si="91"/>
        <v>0</v>
      </c>
      <c r="BI33" s="5">
        <f t="shared" si="91"/>
        <v>510.00000000000006</v>
      </c>
      <c r="BJ33" s="5">
        <f t="shared" si="91"/>
        <v>8023.9000000000015</v>
      </c>
      <c r="BK33" s="5">
        <f t="shared" si="91"/>
        <v>0</v>
      </c>
      <c r="BL33" s="5">
        <f t="shared" si="91"/>
        <v>8023.9000000000015</v>
      </c>
      <c r="BM33" s="5">
        <f t="shared" si="91"/>
        <v>10000</v>
      </c>
      <c r="BN33" s="5">
        <f t="shared" si="91"/>
        <v>0</v>
      </c>
      <c r="BO33" s="5">
        <f t="shared" si="91"/>
        <v>10000</v>
      </c>
      <c r="BP33" s="5">
        <f t="shared" si="91"/>
        <v>83800</v>
      </c>
      <c r="BQ33" s="5">
        <f t="shared" si="91"/>
        <v>0</v>
      </c>
      <c r="BR33" s="5">
        <f t="shared" si="91"/>
        <v>83800</v>
      </c>
      <c r="BS33" s="5">
        <f t="shared" si="91"/>
        <v>1120</v>
      </c>
      <c r="BT33" s="5">
        <f t="shared" si="91"/>
        <v>0</v>
      </c>
      <c r="BU33" s="5">
        <f t="shared" si="91"/>
        <v>1120</v>
      </c>
      <c r="BV33" s="5">
        <f t="shared" si="91"/>
        <v>480</v>
      </c>
      <c r="BW33" s="5">
        <f t="shared" si="91"/>
        <v>0</v>
      </c>
      <c r="BX33" s="5">
        <f t="shared" si="91"/>
        <v>480</v>
      </c>
      <c r="BY33" s="5">
        <f t="shared" si="91"/>
        <v>882.8</v>
      </c>
      <c r="BZ33" s="5">
        <f t="shared" si="91"/>
        <v>0</v>
      </c>
      <c r="CA33" s="5">
        <f t="shared" si="91"/>
        <v>882.8</v>
      </c>
      <c r="CB33" s="5">
        <f t="shared" si="91"/>
        <v>378.3</v>
      </c>
      <c r="CC33" s="5">
        <f t="shared" si="91"/>
        <v>0</v>
      </c>
      <c r="CD33" s="5">
        <f t="shared" si="91"/>
        <v>378.3</v>
      </c>
      <c r="CE33" s="5">
        <f t="shared" si="91"/>
        <v>1415052.5</v>
      </c>
      <c r="CF33" s="5">
        <f t="shared" si="91"/>
        <v>-5525.4</v>
      </c>
      <c r="CG33" s="5">
        <f t="shared" si="91"/>
        <v>1409527.1</v>
      </c>
      <c r="CH33" s="5">
        <f t="shared" si="91"/>
        <v>361053.3</v>
      </c>
      <c r="CI33" s="5">
        <f t="shared" si="91"/>
        <v>0</v>
      </c>
      <c r="CJ33" s="5">
        <f t="shared" si="91"/>
        <v>361053.3</v>
      </c>
      <c r="CK33" s="5">
        <f t="shared" si="91"/>
        <v>331053.3</v>
      </c>
      <c r="CL33" s="5">
        <f t="shared" si="91"/>
        <v>0</v>
      </c>
      <c r="CM33" s="5">
        <f t="shared" si="91"/>
        <v>331053.3</v>
      </c>
      <c r="CN33" s="5">
        <f t="shared" si="91"/>
        <v>30000</v>
      </c>
      <c r="CO33" s="5">
        <f t="shared" si="91"/>
        <v>0</v>
      </c>
      <c r="CP33" s="5">
        <f t="shared" si="91"/>
        <v>30000</v>
      </c>
      <c r="CQ33" s="5">
        <f t="shared" si="91"/>
        <v>5128.2</v>
      </c>
      <c r="CR33" s="5">
        <f t="shared" si="91"/>
        <v>0</v>
      </c>
      <c r="CS33" s="5">
        <f t="shared" si="91"/>
        <v>5128.2</v>
      </c>
      <c r="CT33" s="5">
        <f t="shared" si="91"/>
        <v>2197.8000000000002</v>
      </c>
      <c r="CU33" s="5">
        <f t="shared" si="91"/>
        <v>0</v>
      </c>
      <c r="CV33" s="5">
        <f t="shared" si="91"/>
        <v>2197.8000000000002</v>
      </c>
      <c r="CW33" s="5">
        <f t="shared" si="91"/>
        <v>4428.2</v>
      </c>
      <c r="CX33" s="5">
        <f t="shared" si="91"/>
        <v>0</v>
      </c>
      <c r="CY33" s="5">
        <f t="shared" ref="CY33:FM33" si="92">SUM(CY10:CY32)</f>
        <v>4428.2</v>
      </c>
      <c r="CZ33" s="5">
        <f t="shared" si="92"/>
        <v>1897.8</v>
      </c>
      <c r="DA33" s="5">
        <f t="shared" si="92"/>
        <v>0</v>
      </c>
      <c r="DB33" s="5">
        <f t="shared" si="92"/>
        <v>1897.8</v>
      </c>
      <c r="DC33" s="5">
        <f t="shared" si="92"/>
        <v>700</v>
      </c>
      <c r="DD33" s="5">
        <f t="shared" si="92"/>
        <v>0</v>
      </c>
      <c r="DE33" s="5">
        <f t="shared" si="92"/>
        <v>700</v>
      </c>
      <c r="DF33" s="5">
        <f t="shared" si="92"/>
        <v>300</v>
      </c>
      <c r="DG33" s="5">
        <f t="shared" si="92"/>
        <v>0</v>
      </c>
      <c r="DH33" s="5">
        <f t="shared" si="92"/>
        <v>300</v>
      </c>
      <c r="DI33" s="5">
        <f t="shared" si="92"/>
        <v>1734473.2000000002</v>
      </c>
      <c r="DJ33" s="5">
        <f t="shared" si="92"/>
        <v>4958189.1000000006</v>
      </c>
      <c r="DK33" s="5">
        <f t="shared" si="92"/>
        <v>6692662.2999999989</v>
      </c>
      <c r="DL33" s="5">
        <f t="shared" si="92"/>
        <v>17034.600000000006</v>
      </c>
      <c r="DM33" s="5">
        <f t="shared" si="92"/>
        <v>0</v>
      </c>
      <c r="DN33" s="5">
        <f t="shared" si="92"/>
        <v>17034.600000000006</v>
      </c>
      <c r="DO33" s="5">
        <f t="shared" si="92"/>
        <v>1091918.3</v>
      </c>
      <c r="DP33" s="5">
        <f t="shared" si="92"/>
        <v>4958189.1000000006</v>
      </c>
      <c r="DQ33" s="5">
        <f t="shared" si="92"/>
        <v>6050107.4000000004</v>
      </c>
      <c r="DR33" s="5">
        <f t="shared" si="92"/>
        <v>2165.3000000000002</v>
      </c>
      <c r="DS33" s="5">
        <f t="shared" si="92"/>
        <v>0</v>
      </c>
      <c r="DT33" s="5">
        <f t="shared" si="92"/>
        <v>2165.3000000000002</v>
      </c>
      <c r="DU33" s="5">
        <f t="shared" si="92"/>
        <v>547954.9</v>
      </c>
      <c r="DV33" s="5">
        <f t="shared" si="92"/>
        <v>0</v>
      </c>
      <c r="DW33" s="5">
        <f t="shared" si="92"/>
        <v>547954.9</v>
      </c>
      <c r="DX33" s="5">
        <f t="shared" si="92"/>
        <v>94600.000000000015</v>
      </c>
      <c r="DY33" s="5">
        <f t="shared" si="92"/>
        <v>0</v>
      </c>
      <c r="DZ33" s="5">
        <f t="shared" si="92"/>
        <v>94600.000000000015</v>
      </c>
      <c r="EA33" s="5">
        <f t="shared" si="92"/>
        <v>14869.300000000001</v>
      </c>
      <c r="EB33" s="5">
        <f t="shared" si="92"/>
        <v>0</v>
      </c>
      <c r="EC33" s="5">
        <f t="shared" si="92"/>
        <v>14869.300000000001</v>
      </c>
      <c r="ED33" s="5">
        <f t="shared" si="92"/>
        <v>1389790.5</v>
      </c>
      <c r="EE33" s="5">
        <f t="shared" si="92"/>
        <v>0</v>
      </c>
      <c r="EF33" s="5">
        <f t="shared" si="92"/>
        <v>1389790.5</v>
      </c>
      <c r="EG33" s="5">
        <f t="shared" si="92"/>
        <v>107491.30000000002</v>
      </c>
      <c r="EH33" s="5">
        <f t="shared" si="92"/>
        <v>0</v>
      </c>
      <c r="EI33" s="5">
        <f t="shared" si="92"/>
        <v>107491.30000000002</v>
      </c>
      <c r="EJ33" s="5">
        <f t="shared" si="92"/>
        <v>139595.1</v>
      </c>
      <c r="EK33" s="5">
        <f t="shared" si="92"/>
        <v>0</v>
      </c>
      <c r="EL33" s="5">
        <f t="shared" si="92"/>
        <v>139595.1</v>
      </c>
      <c r="EM33" s="5">
        <f t="shared" si="92"/>
        <v>51406.8</v>
      </c>
      <c r="EN33" s="5">
        <f t="shared" si="92"/>
        <v>0</v>
      </c>
      <c r="EO33" s="5">
        <f t="shared" si="92"/>
        <v>51406.8</v>
      </c>
      <c r="EP33" s="5">
        <f t="shared" si="92"/>
        <v>792965.30000000016</v>
      </c>
      <c r="EQ33" s="5">
        <f t="shared" si="92"/>
        <v>0</v>
      </c>
      <c r="ER33" s="5">
        <f t="shared" si="92"/>
        <v>792965.30000000016</v>
      </c>
      <c r="ES33" s="5">
        <f t="shared" si="92"/>
        <v>155010.30000000002</v>
      </c>
      <c r="ET33" s="5">
        <f t="shared" si="92"/>
        <v>0</v>
      </c>
      <c r="EU33" s="5">
        <f t="shared" si="92"/>
        <v>155010.30000000002</v>
      </c>
      <c r="EV33" s="5">
        <f t="shared" si="92"/>
        <v>250813.00000000006</v>
      </c>
      <c r="EW33" s="5">
        <f t="shared" si="92"/>
        <v>0</v>
      </c>
      <c r="EX33" s="5">
        <f t="shared" si="92"/>
        <v>250813.00000000006</v>
      </c>
      <c r="EY33" s="5">
        <f t="shared" si="92"/>
        <v>107491.30000000002</v>
      </c>
      <c r="EZ33" s="5">
        <f t="shared" si="92"/>
        <v>0</v>
      </c>
      <c r="FA33" s="5">
        <f t="shared" si="92"/>
        <v>107491.30000000002</v>
      </c>
      <c r="FB33" s="5">
        <f t="shared" si="92"/>
        <v>48247.600000000006</v>
      </c>
      <c r="FC33" s="5">
        <f t="shared" si="92"/>
        <v>0</v>
      </c>
      <c r="FD33" s="5">
        <f t="shared" si="92"/>
        <v>48247.600000000006</v>
      </c>
      <c r="FE33" s="5">
        <f t="shared" si="92"/>
        <v>1200</v>
      </c>
      <c r="FF33" s="5">
        <f t="shared" si="92"/>
        <v>0</v>
      </c>
      <c r="FG33" s="5">
        <f t="shared" si="92"/>
        <v>1200</v>
      </c>
      <c r="FH33" s="5">
        <f t="shared" si="92"/>
        <v>10466.499999999996</v>
      </c>
      <c r="FI33" s="5">
        <f t="shared" si="92"/>
        <v>0</v>
      </c>
      <c r="FJ33" s="5">
        <f t="shared" si="92"/>
        <v>10466.499999999996</v>
      </c>
      <c r="FK33" s="5">
        <f t="shared" si="92"/>
        <v>3800.0000000000005</v>
      </c>
      <c r="FL33" s="5">
        <f t="shared" si="92"/>
        <v>0</v>
      </c>
      <c r="FM33" s="5">
        <f t="shared" si="92"/>
        <v>3800.0000000000005</v>
      </c>
      <c r="FN33" s="5">
        <f t="shared" ref="FN33:HF33" si="93">SUM(FN10:FN32)</f>
        <v>32781.1</v>
      </c>
      <c r="FO33" s="5">
        <f t="shared" si="93"/>
        <v>0</v>
      </c>
      <c r="FP33" s="5">
        <f t="shared" si="93"/>
        <v>32781.1</v>
      </c>
      <c r="FQ33" s="5">
        <f t="shared" si="93"/>
        <v>3156.3</v>
      </c>
      <c r="FR33" s="5">
        <f t="shared" si="93"/>
        <v>0</v>
      </c>
      <c r="FS33" s="5">
        <f t="shared" si="93"/>
        <v>3156.3</v>
      </c>
      <c r="FT33" s="5">
        <f t="shared" si="93"/>
        <v>3156.3</v>
      </c>
      <c r="FU33" s="5">
        <f t="shared" si="93"/>
        <v>0</v>
      </c>
      <c r="FV33" s="5">
        <f t="shared" si="93"/>
        <v>3156.3</v>
      </c>
      <c r="FW33" s="5">
        <f t="shared" si="93"/>
        <v>1128641.5999999999</v>
      </c>
      <c r="FX33" s="5">
        <f t="shared" si="93"/>
        <v>0</v>
      </c>
      <c r="FY33" s="5">
        <f t="shared" si="93"/>
        <v>1128641.5999999999</v>
      </c>
      <c r="FZ33" s="5">
        <f t="shared" si="93"/>
        <v>998641.60000000021</v>
      </c>
      <c r="GA33" s="5">
        <f t="shared" si="93"/>
        <v>0</v>
      </c>
      <c r="GB33" s="5">
        <f t="shared" si="93"/>
        <v>998641.60000000021</v>
      </c>
      <c r="GC33" s="5">
        <f t="shared" si="93"/>
        <v>130000</v>
      </c>
      <c r="GD33" s="5">
        <f t="shared" si="93"/>
        <v>0</v>
      </c>
      <c r="GE33" s="5">
        <f t="shared" si="93"/>
        <v>130000</v>
      </c>
      <c r="GF33" s="5">
        <f t="shared" si="93"/>
        <v>1659855.9999999995</v>
      </c>
      <c r="GG33" s="5">
        <f t="shared" si="93"/>
        <v>0</v>
      </c>
      <c r="GH33" s="5">
        <f t="shared" si="93"/>
        <v>1659855.9999999995</v>
      </c>
      <c r="GI33" s="5">
        <f t="shared" si="93"/>
        <v>1659855.9999999995</v>
      </c>
      <c r="GJ33" s="5">
        <f t="shared" si="93"/>
        <v>0</v>
      </c>
      <c r="GK33" s="5">
        <f t="shared" si="93"/>
        <v>1659855.9999999995</v>
      </c>
      <c r="GL33" s="5">
        <f t="shared" si="93"/>
        <v>1149244.8999999999</v>
      </c>
      <c r="GM33" s="5">
        <f t="shared" si="93"/>
        <v>0</v>
      </c>
      <c r="GN33" s="5">
        <f t="shared" si="93"/>
        <v>1149244.8999999999</v>
      </c>
      <c r="GO33" s="5">
        <f t="shared" si="93"/>
        <v>682144.89999999991</v>
      </c>
      <c r="GP33" s="5">
        <f t="shared" si="93"/>
        <v>0</v>
      </c>
      <c r="GQ33" s="5">
        <f t="shared" si="93"/>
        <v>682144.89999999991</v>
      </c>
      <c r="GR33" s="5">
        <f t="shared" si="93"/>
        <v>450000</v>
      </c>
      <c r="GS33" s="5">
        <f t="shared" si="93"/>
        <v>0</v>
      </c>
      <c r="GT33" s="5">
        <f t="shared" si="93"/>
        <v>450000</v>
      </c>
      <c r="GU33" s="5">
        <f t="shared" si="93"/>
        <v>17100</v>
      </c>
      <c r="GV33" s="5">
        <f t="shared" si="93"/>
        <v>0</v>
      </c>
      <c r="GW33" s="5">
        <f t="shared" si="93"/>
        <v>17100</v>
      </c>
      <c r="GX33" s="5">
        <f t="shared" si="93"/>
        <v>12926418.699999997</v>
      </c>
      <c r="GY33" s="5">
        <f t="shared" si="93"/>
        <v>4944278.1000000006</v>
      </c>
      <c r="GZ33" s="5">
        <f t="shared" si="93"/>
        <v>17870696.800000004</v>
      </c>
      <c r="HA33" s="5">
        <f t="shared" si="93"/>
        <v>12796296.799999999</v>
      </c>
      <c r="HB33" s="5">
        <f t="shared" si="93"/>
        <v>4944278.1000000006</v>
      </c>
      <c r="HC33" s="5">
        <f t="shared" si="93"/>
        <v>17740574.900000002</v>
      </c>
      <c r="HD33" s="5">
        <f t="shared" si="93"/>
        <v>130121.89999999998</v>
      </c>
      <c r="HE33" s="5">
        <f t="shared" si="93"/>
        <v>0</v>
      </c>
      <c r="HF33" s="5">
        <f t="shared" si="93"/>
        <v>130121.89999999998</v>
      </c>
    </row>
    <row r="34" spans="1:214" s="12" customFormat="1" ht="70.5" customHeight="1" x14ac:dyDescent="0.25">
      <c r="A34" s="14" t="s">
        <v>147</v>
      </c>
      <c r="B34" s="15"/>
      <c r="C34" s="15"/>
      <c r="D34" s="15"/>
      <c r="E34" s="15"/>
      <c r="F34" s="15"/>
      <c r="G34" s="15"/>
      <c r="H34" s="15"/>
      <c r="I34" s="15"/>
      <c r="J34" s="15"/>
      <c r="K34" s="67"/>
      <c r="L34" s="67"/>
      <c r="M34" s="67"/>
      <c r="N34" s="20"/>
      <c r="O34" s="20"/>
      <c r="P34" s="20"/>
      <c r="Q34" s="20"/>
      <c r="R34" s="20"/>
      <c r="S34" s="20"/>
      <c r="T34" s="67"/>
      <c r="U34" s="67"/>
      <c r="V34" s="67"/>
      <c r="W34" s="67"/>
      <c r="X34" s="67"/>
      <c r="Y34" s="67"/>
      <c r="Z34" s="20"/>
      <c r="AA34" s="20"/>
      <c r="AB34" s="20"/>
      <c r="AC34" s="74" t="s">
        <v>164</v>
      </c>
      <c r="AD34" s="75"/>
      <c r="AE34" s="76"/>
      <c r="AF34" s="74" t="s">
        <v>167</v>
      </c>
      <c r="AG34" s="75"/>
      <c r="AH34" s="76"/>
      <c r="AI34" s="68" t="s">
        <v>166</v>
      </c>
      <c r="AJ34" s="69"/>
      <c r="AK34" s="70"/>
      <c r="AL34" s="71"/>
      <c r="AM34" s="72"/>
      <c r="AN34" s="73"/>
      <c r="AO34" s="71"/>
      <c r="AP34" s="72"/>
      <c r="AQ34" s="73"/>
      <c r="AR34" s="67"/>
      <c r="AS34" s="67"/>
      <c r="AT34" s="67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  <c r="CD34" s="67"/>
      <c r="CE34" s="74" t="s">
        <v>171</v>
      </c>
      <c r="CF34" s="75"/>
      <c r="CG34" s="76"/>
      <c r="CH34" s="20"/>
      <c r="CI34" s="20"/>
      <c r="CJ34" s="20"/>
      <c r="CK34" s="51"/>
      <c r="CL34" s="49"/>
      <c r="CM34" s="5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66" t="s">
        <v>168</v>
      </c>
      <c r="DD34" s="66"/>
      <c r="DE34" s="66"/>
      <c r="DF34" s="66" t="s">
        <v>168</v>
      </c>
      <c r="DG34" s="66"/>
      <c r="DH34" s="66"/>
      <c r="DI34" s="20"/>
      <c r="DJ34" s="20"/>
      <c r="DK34" s="20"/>
      <c r="DL34" s="20"/>
      <c r="DM34" s="20"/>
      <c r="DN34" s="20"/>
      <c r="DO34" s="77" t="s">
        <v>165</v>
      </c>
      <c r="DP34" s="77"/>
      <c r="DQ34" s="77"/>
      <c r="DR34" s="67"/>
      <c r="DS34" s="67"/>
      <c r="DT34" s="67"/>
      <c r="DU34" s="67"/>
      <c r="DV34" s="67"/>
      <c r="DW34" s="67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67"/>
      <c r="EK34" s="67"/>
      <c r="EL34" s="67"/>
      <c r="EM34" s="20"/>
      <c r="EN34" s="20"/>
      <c r="EO34" s="20"/>
      <c r="EP34" s="20"/>
      <c r="EQ34" s="20"/>
      <c r="ER34" s="20"/>
      <c r="ES34" s="24"/>
      <c r="ET34" s="24"/>
      <c r="EU34" s="24"/>
      <c r="EV34" s="71"/>
      <c r="EW34" s="72"/>
      <c r="EX34" s="73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67"/>
      <c r="GD34" s="67"/>
      <c r="GE34" s="67"/>
      <c r="GF34" s="20"/>
      <c r="GG34" s="20"/>
      <c r="GH34" s="20"/>
      <c r="GI34" s="67"/>
      <c r="GJ34" s="67"/>
      <c r="GK34" s="67"/>
      <c r="GL34" s="20"/>
      <c r="GM34" s="20"/>
      <c r="GN34" s="20"/>
      <c r="GO34" s="20"/>
      <c r="GP34" s="20"/>
      <c r="GQ34" s="20"/>
      <c r="GR34" s="20"/>
      <c r="GS34" s="20"/>
      <c r="GT34" s="20"/>
      <c r="GU34" s="67"/>
      <c r="GV34" s="67"/>
      <c r="GW34" s="67"/>
      <c r="GX34" s="20"/>
      <c r="GY34" s="20"/>
      <c r="GZ34" s="20"/>
      <c r="HA34" s="20"/>
      <c r="HB34" s="20"/>
      <c r="HC34" s="20"/>
      <c r="HD34" s="20"/>
      <c r="HE34" s="20"/>
      <c r="HF34" s="20"/>
    </row>
  </sheetData>
  <mergeCells count="252">
    <mergeCell ref="T4:AH4"/>
    <mergeCell ref="T5:AH5"/>
    <mergeCell ref="BJ4:CG4"/>
    <mergeCell ref="BS6:BX6"/>
    <mergeCell ref="BS5:CD5"/>
    <mergeCell ref="EA8:EC8"/>
    <mergeCell ref="DF7:DH7"/>
    <mergeCell ref="DF8:DH8"/>
    <mergeCell ref="CW4:DE4"/>
    <mergeCell ref="DF4:DH4"/>
    <mergeCell ref="DO4:EA4"/>
    <mergeCell ref="DX5:EA5"/>
    <mergeCell ref="DX6:EA6"/>
    <mergeCell ref="FT5:FV5"/>
    <mergeCell ref="FZ5:GB5"/>
    <mergeCell ref="GC5:GE5"/>
    <mergeCell ref="GI5:GK5"/>
    <mergeCell ref="DO5:DW5"/>
    <mergeCell ref="EJ5:EL5"/>
    <mergeCell ref="EJ4:EY4"/>
    <mergeCell ref="EM5:ER5"/>
    <mergeCell ref="ES5:EU5"/>
    <mergeCell ref="EV5:FA5"/>
    <mergeCell ref="FH6:FJ6"/>
    <mergeCell ref="GC6:GE6"/>
    <mergeCell ref="GI6:GK6"/>
    <mergeCell ref="EV6:FA6"/>
    <mergeCell ref="DU6:DW6"/>
    <mergeCell ref="EJ6:EL6"/>
    <mergeCell ref="EM6:EO6"/>
    <mergeCell ref="AI4:AR4"/>
    <mergeCell ref="GU7:GW7"/>
    <mergeCell ref="DJ8:DK8"/>
    <mergeCell ref="BA5:BG5"/>
    <mergeCell ref="BA4:BG4"/>
    <mergeCell ref="BJ5:BP5"/>
    <mergeCell ref="DI4:DL6"/>
    <mergeCell ref="BD6:BG6"/>
    <mergeCell ref="CW5:DE5"/>
    <mergeCell ref="DC6:DE6"/>
    <mergeCell ref="DF5:DH5"/>
    <mergeCell ref="DF6:DH6"/>
    <mergeCell ref="CO4:CP4"/>
    <mergeCell ref="BV7:BX7"/>
    <mergeCell ref="BS8:BU8"/>
    <mergeCell ref="CE5:CG5"/>
    <mergeCell ref="BM8:BO8"/>
    <mergeCell ref="CE8:CG8"/>
    <mergeCell ref="CH8:CJ8"/>
    <mergeCell ref="HD5:HF8"/>
    <mergeCell ref="DO34:DQ34"/>
    <mergeCell ref="DR7:DT7"/>
    <mergeCell ref="DR8:DT8"/>
    <mergeCell ref="DO6:DT6"/>
    <mergeCell ref="DR34:DT34"/>
    <mergeCell ref="DU34:DW34"/>
    <mergeCell ref="EJ34:EL34"/>
    <mergeCell ref="GI34:GK34"/>
    <mergeCell ref="GU34:GW34"/>
    <mergeCell ref="ED4:EG6"/>
    <mergeCell ref="EV34:EX34"/>
    <mergeCell ref="ES6:EU6"/>
    <mergeCell ref="FH8:FJ8"/>
    <mergeCell ref="FN8:FP8"/>
    <mergeCell ref="FT4:FV4"/>
    <mergeCell ref="FZ4:GE4"/>
    <mergeCell ref="GI4:GK4"/>
    <mergeCell ref="GR7:GT7"/>
    <mergeCell ref="FH5:FN5"/>
    <mergeCell ref="FH4:FN4"/>
    <mergeCell ref="GR5:GU5"/>
    <mergeCell ref="GO4:GU4"/>
    <mergeCell ref="GL4:GL6"/>
    <mergeCell ref="GC34:GE34"/>
    <mergeCell ref="AL34:AN34"/>
    <mergeCell ref="AO34:AQ34"/>
    <mergeCell ref="CE34:CG34"/>
    <mergeCell ref="BP7:BR7"/>
    <mergeCell ref="BP8:BR8"/>
    <mergeCell ref="BP6:BR6"/>
    <mergeCell ref="BP34:BR34"/>
    <mergeCell ref="BV8:BX8"/>
    <mergeCell ref="BY7:CA7"/>
    <mergeCell ref="CB7:CD7"/>
    <mergeCell ref="BY8:CA8"/>
    <mergeCell ref="CB8:CD8"/>
    <mergeCell ref="BY6:CD6"/>
    <mergeCell ref="BY34:CD34"/>
    <mergeCell ref="AC34:AE34"/>
    <mergeCell ref="BV34:BX34"/>
    <mergeCell ref="AO7:AQ7"/>
    <mergeCell ref="AO8:AQ8"/>
    <mergeCell ref="AO6:AQ6"/>
    <mergeCell ref="AR7:AT7"/>
    <mergeCell ref="AF34:AH34"/>
    <mergeCell ref="AL5:AT5"/>
    <mergeCell ref="CT7:CV7"/>
    <mergeCell ref="DC7:DE7"/>
    <mergeCell ref="DC34:DE34"/>
    <mergeCell ref="DF34:DH34"/>
    <mergeCell ref="K34:M34"/>
    <mergeCell ref="T7:V7"/>
    <mergeCell ref="W7:Y7"/>
    <mergeCell ref="T8:V8"/>
    <mergeCell ref="W8:Y8"/>
    <mergeCell ref="T6:Y6"/>
    <mergeCell ref="N4:S6"/>
    <mergeCell ref="Q7:S7"/>
    <mergeCell ref="Q8:S8"/>
    <mergeCell ref="K4:M4"/>
    <mergeCell ref="T34:Y34"/>
    <mergeCell ref="K5:M5"/>
    <mergeCell ref="BS34:BU34"/>
    <mergeCell ref="AR34:AT34"/>
    <mergeCell ref="AL6:AN6"/>
    <mergeCell ref="BA6:BC6"/>
    <mergeCell ref="BS7:BU7"/>
    <mergeCell ref="AI34:AK34"/>
    <mergeCell ref="GX4:GZ8"/>
    <mergeCell ref="HA5:HC8"/>
    <mergeCell ref="GR6:GT6"/>
    <mergeCell ref="GU6:GW6"/>
    <mergeCell ref="H4:J6"/>
    <mergeCell ref="AU4:AZ6"/>
    <mergeCell ref="CH4:CJ6"/>
    <mergeCell ref="CQ4:CV6"/>
    <mergeCell ref="FQ4:FS6"/>
    <mergeCell ref="FW4:FY6"/>
    <mergeCell ref="GF4:GH6"/>
    <mergeCell ref="FB4:FD6"/>
    <mergeCell ref="FN6:FP6"/>
    <mergeCell ref="FT6:FV6"/>
    <mergeCell ref="FZ6:GB6"/>
    <mergeCell ref="EP6:ER6"/>
    <mergeCell ref="BM6:BO6"/>
    <mergeCell ref="GR8:GT8"/>
    <mergeCell ref="GU8:GW8"/>
    <mergeCell ref="EJ8:EL8"/>
    <mergeCell ref="EM8:EO8"/>
    <mergeCell ref="FN7:FP7"/>
    <mergeCell ref="FQ7:FS7"/>
    <mergeCell ref="AR8:AT8"/>
    <mergeCell ref="FT7:FV7"/>
    <mergeCell ref="FW7:FY7"/>
    <mergeCell ref="EJ7:EL7"/>
    <mergeCell ref="ED8:EG8"/>
    <mergeCell ref="FZ7:GB7"/>
    <mergeCell ref="GC7:GE7"/>
    <mergeCell ref="GF7:GH7"/>
    <mergeCell ref="GI7:GK7"/>
    <mergeCell ref="FZ8:GB8"/>
    <mergeCell ref="GC8:GE8"/>
    <mergeCell ref="GF8:GH8"/>
    <mergeCell ref="GI8:GK8"/>
    <mergeCell ref="EP8:ER8"/>
    <mergeCell ref="FB7:FD7"/>
    <mergeCell ref="EV7:EX7"/>
    <mergeCell ref="EY7:FA7"/>
    <mergeCell ref="EM7:EO7"/>
    <mergeCell ref="EP7:ER7"/>
    <mergeCell ref="ES7:EU7"/>
    <mergeCell ref="FH7:FJ7"/>
    <mergeCell ref="FQ8:FS8"/>
    <mergeCell ref="FT8:FV8"/>
    <mergeCell ref="FW8:FY8"/>
    <mergeCell ref="FB8:FD8"/>
    <mergeCell ref="ES8:EU8"/>
    <mergeCell ref="EV8:EX8"/>
    <mergeCell ref="EY8:FA8"/>
    <mergeCell ref="ED7:EF7"/>
    <mergeCell ref="DU7:DW7"/>
    <mergeCell ref="DX7:DZ7"/>
    <mergeCell ref="DX8:DZ8"/>
    <mergeCell ref="DC8:DE8"/>
    <mergeCell ref="DL8:DN8"/>
    <mergeCell ref="DO8:DQ8"/>
    <mergeCell ref="DU8:DW8"/>
    <mergeCell ref="K6:M6"/>
    <mergeCell ref="Z6:AB6"/>
    <mergeCell ref="AC6:AE6"/>
    <mergeCell ref="AF6:AH6"/>
    <mergeCell ref="AI6:AK6"/>
    <mergeCell ref="AR6:AT6"/>
    <mergeCell ref="CW7:CY7"/>
    <mergeCell ref="CZ7:DB7"/>
    <mergeCell ref="AX8:AZ8"/>
    <mergeCell ref="BA8:BC8"/>
    <mergeCell ref="BD8:BF8"/>
    <mergeCell ref="CQ8:CS8"/>
    <mergeCell ref="CT8:CV8"/>
    <mergeCell ref="CQ7:CS7"/>
    <mergeCell ref="CE7:CG7"/>
    <mergeCell ref="CH7:CJ7"/>
    <mergeCell ref="CW8:CY8"/>
    <mergeCell ref="CZ8:DB8"/>
    <mergeCell ref="CE6:CG6"/>
    <mergeCell ref="CW6:DB6"/>
    <mergeCell ref="B21:G21"/>
    <mergeCell ref="B22:G22"/>
    <mergeCell ref="HA4:HC4"/>
    <mergeCell ref="HD4:HF4"/>
    <mergeCell ref="H7:J7"/>
    <mergeCell ref="K7:M7"/>
    <mergeCell ref="N7:P7"/>
    <mergeCell ref="Z7:AB7"/>
    <mergeCell ref="AC7:AE7"/>
    <mergeCell ref="AF7:AH7"/>
    <mergeCell ref="AI7:AK7"/>
    <mergeCell ref="AL7:AN7"/>
    <mergeCell ref="AU7:AW7"/>
    <mergeCell ref="AX7:AZ7"/>
    <mergeCell ref="BA7:BC7"/>
    <mergeCell ref="BD7:BF7"/>
    <mergeCell ref="BM7:BO7"/>
    <mergeCell ref="B18:G18"/>
    <mergeCell ref="B19:G19"/>
    <mergeCell ref="B20:G20"/>
    <mergeCell ref="DI7:DK7"/>
    <mergeCell ref="DL7:DN7"/>
    <mergeCell ref="DO7:DQ7"/>
    <mergeCell ref="H8:J8"/>
    <mergeCell ref="K8:M8"/>
    <mergeCell ref="N8:P8"/>
    <mergeCell ref="Z8:AB8"/>
    <mergeCell ref="AC8:AE8"/>
    <mergeCell ref="AF8:AH8"/>
    <mergeCell ref="AI8:AK8"/>
    <mergeCell ref="AL8:AN8"/>
    <mergeCell ref="AU8:AW8"/>
    <mergeCell ref="AI5:AK5"/>
    <mergeCell ref="H2:AF2"/>
    <mergeCell ref="V1:Y1"/>
    <mergeCell ref="A4:A9"/>
    <mergeCell ref="B4:B9"/>
    <mergeCell ref="B32:G32"/>
    <mergeCell ref="B10:G10"/>
    <mergeCell ref="B11:G11"/>
    <mergeCell ref="B12:G12"/>
    <mergeCell ref="B13:G13"/>
    <mergeCell ref="B14:G14"/>
    <mergeCell ref="B15:G15"/>
    <mergeCell ref="B16:G16"/>
    <mergeCell ref="B17:G17"/>
    <mergeCell ref="B25:G25"/>
    <mergeCell ref="B26:G26"/>
    <mergeCell ref="B31:G31"/>
    <mergeCell ref="B27:G27"/>
    <mergeCell ref="B28:G28"/>
    <mergeCell ref="B29:G29"/>
    <mergeCell ref="B30:G30"/>
    <mergeCell ref="B23:G23"/>
    <mergeCell ref="B24:G24"/>
  </mergeCells>
  <pageMargins left="0.19685039370078741" right="0" top="0.23622047244094491" bottom="0" header="0" footer="0"/>
  <pageSetup paperSize="9" scale="67" firstPageNumber="933" fitToHeight="0" orientation="landscape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 на 2018 год</vt:lpstr>
      <vt:lpstr>'Субсидии на 2018 год'!Заголовки_для_печати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Тебенькова Оксана Викторовна</dc:creator>
  <cp:lastModifiedBy>Фрей Валентина Александровна</cp:lastModifiedBy>
  <cp:lastPrinted>2018-06-14T06:24:23Z</cp:lastPrinted>
  <dcterms:created xsi:type="dcterms:W3CDTF">2017-10-19T09:14:59Z</dcterms:created>
  <dcterms:modified xsi:type="dcterms:W3CDTF">2018-06-14T06:27:34Z</dcterms:modified>
</cp:coreProperties>
</file>